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C:\Users\wonny1303\Documents\!                                                                           AMI PT Bahan\!     Bahan Praktik AMI\"/>
    </mc:Choice>
  </mc:AlternateContent>
  <xr:revisionPtr revIDLastSave="0" documentId="13_ncr:1_{0094E6CE-93DA-4D19-86BC-26A38F32ADBC}" xr6:coauthVersionLast="47" xr6:coauthVersionMax="47" xr10:uidLastSave="{00000000-0000-0000-0000-000000000000}"/>
  <bookViews>
    <workbookView xWindow="-108" yWindow="-108" windowWidth="23256" windowHeight="12456" tabRatio="602" xr2:uid="{00000000-000D-0000-FFFF-FFFF00000000}"/>
  </bookViews>
  <sheets>
    <sheet name="Evaluasi Diri PT" sheetId="1" r:id="rId1"/>
    <sheet name="1" sheetId="4" r:id="rId2"/>
    <sheet name="2A" sheetId="5" r:id="rId3"/>
    <sheet name="2B" sheetId="6" r:id="rId4"/>
    <sheet name="3A1" sheetId="7" r:id="rId5"/>
    <sheet name="3A2" sheetId="8" r:id="rId6"/>
    <sheet name="3A3" sheetId="9" r:id="rId7"/>
    <sheet name="3A4" sheetId="10" r:id="rId8"/>
    <sheet name="3B1" sheetId="11" r:id="rId9"/>
    <sheet name="3B2" sheetId="12" r:id="rId10"/>
    <sheet name="3B3" sheetId="13" r:id="rId11"/>
    <sheet name="3B4" sheetId="14" r:id="rId12"/>
    <sheet name="3B5" sheetId="15" r:id="rId13"/>
    <sheet name="3B7" sheetId="16" r:id="rId14"/>
    <sheet name="4" sheetId="17" r:id="rId15"/>
    <sheet name="5A" sheetId="18" r:id="rId16"/>
    <sheet name="5B" sheetId="19" r:id="rId17"/>
    <sheet name="5C" sheetId="20" r:id="rId18"/>
    <sheet name="6A" sheetId="21" r:id="rId19"/>
    <sheet name="7" sheetId="22" r:id="rId20"/>
    <sheet name="8A" sheetId="23" r:id="rId21"/>
    <sheet name="8B1" sheetId="24" r:id="rId22"/>
    <sheet name="8B2" sheetId="25" r:id="rId23"/>
    <sheet name="8C" sheetId="26" r:id="rId24"/>
    <sheet name="8D1" sheetId="27" r:id="rId25"/>
    <sheet name="8D2" sheetId="28" r:id="rId26"/>
    <sheet name="8E1" sheetId="29" r:id="rId27"/>
    <sheet name="8E2" sheetId="30" r:id="rId28"/>
    <sheet name="8F1" sheetId="31" r:id="rId29"/>
    <sheet name="8F4" sheetId="32" r:id="rId3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1" l="1"/>
  <c r="H48" i="1"/>
  <c r="H47" i="1"/>
  <c r="I47" i="1" s="1"/>
  <c r="H41" i="1"/>
  <c r="H37" i="1"/>
  <c r="H35" i="1"/>
  <c r="H36" i="1"/>
  <c r="G52" i="1"/>
  <c r="G13" i="1"/>
  <c r="G9" i="1"/>
  <c r="G155" i="1"/>
  <c r="G19" i="1"/>
  <c r="G61" i="1"/>
  <c r="G75" i="1"/>
  <c r="G90" i="1"/>
  <c r="G107" i="1"/>
  <c r="G117" i="1"/>
  <c r="G127" i="1"/>
  <c r="G146" i="1"/>
  <c r="H153" i="1"/>
  <c r="H152" i="1"/>
  <c r="I152" i="1" s="1"/>
  <c r="H151" i="1"/>
  <c r="H150" i="1"/>
  <c r="I150" i="1" s="1"/>
  <c r="H144" i="1"/>
  <c r="I144" i="1" s="1"/>
  <c r="H143" i="1"/>
  <c r="I143" i="1" s="1"/>
  <c r="H142" i="1"/>
  <c r="H141" i="1"/>
  <c r="H140" i="1"/>
  <c r="I140" i="1" s="1"/>
  <c r="H139" i="1"/>
  <c r="I139" i="1" s="1"/>
  <c r="H138" i="1"/>
  <c r="I138" i="1" s="1"/>
  <c r="H137" i="1"/>
  <c r="I137" i="1" s="1"/>
  <c r="H136" i="1"/>
  <c r="I136" i="1" s="1"/>
  <c r="H135" i="1"/>
  <c r="I135" i="1" s="1"/>
  <c r="H134" i="1"/>
  <c r="H133" i="1"/>
  <c r="H132" i="1"/>
  <c r="I132" i="1" s="1"/>
  <c r="H131" i="1"/>
  <c r="H125" i="1"/>
  <c r="I125" i="1" s="1"/>
  <c r="H124" i="1"/>
  <c r="H123" i="1"/>
  <c r="H122" i="1"/>
  <c r="H121" i="1"/>
  <c r="H115" i="1"/>
  <c r="I115" i="1" s="1"/>
  <c r="H114" i="1"/>
  <c r="H113" i="1"/>
  <c r="H112" i="1"/>
  <c r="H111" i="1"/>
  <c r="I111" i="1" s="1"/>
  <c r="H105" i="1"/>
  <c r="H104" i="1"/>
  <c r="H103" i="1"/>
  <c r="H102" i="1"/>
  <c r="H101" i="1"/>
  <c r="H100" i="1"/>
  <c r="H99" i="1"/>
  <c r="H98" i="1"/>
  <c r="H97" i="1"/>
  <c r="H96" i="1"/>
  <c r="H95" i="1"/>
  <c r="H94" i="1"/>
  <c r="H88" i="1"/>
  <c r="H87" i="1"/>
  <c r="H86" i="1"/>
  <c r="H85" i="1"/>
  <c r="I85" i="1" s="1"/>
  <c r="H84" i="1"/>
  <c r="I84" i="1" s="1"/>
  <c r="H83" i="1"/>
  <c r="I83" i="1" s="1"/>
  <c r="H82" i="1"/>
  <c r="I82" i="1" s="1"/>
  <c r="H81" i="1"/>
  <c r="I81" i="1" s="1"/>
  <c r="H80" i="1"/>
  <c r="I80" i="1" s="1"/>
  <c r="H79" i="1"/>
  <c r="H73" i="1"/>
  <c r="I73" i="1" s="1"/>
  <c r="H72" i="1"/>
  <c r="H71" i="1"/>
  <c r="I71" i="1" s="1"/>
  <c r="H70" i="1"/>
  <c r="I70" i="1" s="1"/>
  <c r="H69" i="1"/>
  <c r="H68" i="1"/>
  <c r="H67" i="1"/>
  <c r="H66" i="1"/>
  <c r="I66" i="1" s="1"/>
  <c r="H65" i="1"/>
  <c r="I65" i="1" s="1"/>
  <c r="H59" i="1"/>
  <c r="I59" i="1" s="1"/>
  <c r="H58" i="1"/>
  <c r="H57" i="1"/>
  <c r="H56" i="1"/>
  <c r="H49" i="1"/>
  <c r="I49" i="1" s="1"/>
  <c r="H46" i="1"/>
  <c r="H45" i="1"/>
  <c r="I45" i="1" s="1"/>
  <c r="H43" i="1"/>
  <c r="H42" i="1"/>
  <c r="H40" i="1"/>
  <c r="I40" i="1" s="1"/>
  <c r="H39" i="1"/>
  <c r="H38" i="1"/>
  <c r="H34" i="1"/>
  <c r="H33" i="1"/>
  <c r="H32" i="1"/>
  <c r="H31" i="1"/>
  <c r="I31" i="1" s="1"/>
  <c r="H30" i="1"/>
  <c r="H29" i="1"/>
  <c r="H28" i="1"/>
  <c r="H27" i="1"/>
  <c r="H26" i="1"/>
  <c r="H25" i="1"/>
  <c r="H24" i="1"/>
  <c r="H23" i="1"/>
  <c r="H17" i="1"/>
  <c r="H19" i="1" s="1"/>
  <c r="H12" i="1"/>
  <c r="I12" i="1" s="1"/>
  <c r="I13" i="1" s="1"/>
  <c r="H8" i="1"/>
  <c r="I8" i="1" s="1"/>
  <c r="I9" i="1" s="1"/>
  <c r="F99" i="1"/>
  <c r="F98" i="1"/>
  <c r="F85" i="1"/>
  <c r="F84" i="1"/>
  <c r="E74" i="1"/>
  <c r="F74" i="1" s="1"/>
  <c r="F57" i="1"/>
  <c r="F45" i="1"/>
  <c r="F44" i="1"/>
  <c r="F43" i="1"/>
  <c r="F42" i="1"/>
  <c r="F41" i="1"/>
  <c r="F40" i="1"/>
  <c r="F39" i="1"/>
  <c r="I39" i="1"/>
  <c r="F34" i="1"/>
  <c r="F33" i="1"/>
  <c r="F32" i="1"/>
  <c r="F31" i="1"/>
  <c r="F30" i="1"/>
  <c r="F29" i="1"/>
  <c r="F28" i="1"/>
  <c r="F27" i="1"/>
  <c r="F26" i="1"/>
  <c r="F25" i="1"/>
  <c r="F23" i="1"/>
  <c r="F124" i="1"/>
  <c r="F123" i="1"/>
  <c r="F122" i="1"/>
  <c r="F114" i="1"/>
  <c r="F113" i="1"/>
  <c r="F112" i="1"/>
  <c r="F102" i="1"/>
  <c r="F88" i="1"/>
  <c r="F87" i="1"/>
  <c r="E89" i="1"/>
  <c r="F38" i="1"/>
  <c r="F37" i="1"/>
  <c r="F36" i="1"/>
  <c r="F35" i="1"/>
  <c r="D31" i="32"/>
  <c r="D26" i="32"/>
  <c r="D21" i="32"/>
  <c r="D11" i="32"/>
  <c r="G39" i="31"/>
  <c r="G37" i="31"/>
  <c r="G35" i="31"/>
  <c r="G34" i="31"/>
  <c r="G33" i="31"/>
  <c r="G31" i="31"/>
  <c r="G29" i="31"/>
  <c r="G28" i="31"/>
  <c r="G41" i="31" s="1"/>
  <c r="G26" i="31"/>
  <c r="G24" i="31"/>
  <c r="F17" i="31"/>
  <c r="E17" i="31"/>
  <c r="D17" i="31"/>
  <c r="G16" i="31"/>
  <c r="G15" i="31"/>
  <c r="G14" i="31"/>
  <c r="G13" i="31"/>
  <c r="G12" i="31"/>
  <c r="G10" i="31"/>
  <c r="G9" i="31"/>
  <c r="G8" i="31"/>
  <c r="G7" i="31"/>
  <c r="G6" i="31"/>
  <c r="G20" i="30"/>
  <c r="F20" i="30"/>
  <c r="E20" i="30"/>
  <c r="D20" i="30"/>
  <c r="G13" i="29"/>
  <c r="F13" i="29"/>
  <c r="E13" i="29"/>
  <c r="D13" i="29"/>
  <c r="C13" i="29"/>
  <c r="K39" i="26"/>
  <c r="K38" i="26"/>
  <c r="K37" i="26"/>
  <c r="K36" i="26"/>
  <c r="K35" i="26"/>
  <c r="H28" i="26"/>
  <c r="H27" i="26"/>
  <c r="H26" i="26"/>
  <c r="K18" i="26"/>
  <c r="K17" i="26"/>
  <c r="K16" i="26"/>
  <c r="K15" i="26"/>
  <c r="G14" i="25"/>
  <c r="F14" i="25"/>
  <c r="E14" i="25"/>
  <c r="G14" i="24"/>
  <c r="F14" i="24"/>
  <c r="E14" i="24"/>
  <c r="F11" i="22"/>
  <c r="F15" i="21"/>
  <c r="H6" i="21" s="1"/>
  <c r="H4" i="21"/>
  <c r="G31" i="20"/>
  <c r="F31" i="20"/>
  <c r="E31" i="20"/>
  <c r="D31" i="20"/>
  <c r="H4" i="19"/>
  <c r="I18" i="18"/>
  <c r="H18" i="18"/>
  <c r="G18" i="18"/>
  <c r="F18" i="18"/>
  <c r="K24" i="17"/>
  <c r="J24" i="17"/>
  <c r="I24" i="17"/>
  <c r="H24" i="17"/>
  <c r="G24" i="17"/>
  <c r="F24" i="17"/>
  <c r="E24" i="17"/>
  <c r="D24" i="17"/>
  <c r="K20" i="17"/>
  <c r="J20" i="17"/>
  <c r="I20" i="17"/>
  <c r="H20" i="17"/>
  <c r="G20" i="17"/>
  <c r="F20" i="17"/>
  <c r="E20" i="17"/>
  <c r="D20" i="17"/>
  <c r="J17" i="17"/>
  <c r="J25" i="17" s="1"/>
  <c r="I17" i="17"/>
  <c r="H17" i="17"/>
  <c r="H25" i="17" s="1"/>
  <c r="F17" i="17"/>
  <c r="F25" i="17" s="1"/>
  <c r="E17" i="17"/>
  <c r="D17" i="17"/>
  <c r="K15" i="17"/>
  <c r="G15" i="17"/>
  <c r="K13" i="17"/>
  <c r="G13" i="17"/>
  <c r="K11" i="17"/>
  <c r="G11" i="17"/>
  <c r="K9" i="17"/>
  <c r="G9" i="17"/>
  <c r="K8" i="17"/>
  <c r="K17" i="17" s="1"/>
  <c r="K25" i="17" s="1"/>
  <c r="G8" i="17"/>
  <c r="G17" i="17" s="1"/>
  <c r="G25" i="17" s="1"/>
  <c r="D31" i="16"/>
  <c r="D26" i="16"/>
  <c r="D21" i="16"/>
  <c r="D11" i="16"/>
  <c r="E13" i="15"/>
  <c r="F38" i="14"/>
  <c r="E38" i="14"/>
  <c r="D38" i="14"/>
  <c r="G36" i="14"/>
  <c r="G34" i="14"/>
  <c r="G32" i="14"/>
  <c r="G31" i="14"/>
  <c r="G30" i="14"/>
  <c r="G28" i="14"/>
  <c r="G26" i="14"/>
  <c r="G25" i="14"/>
  <c r="G24" i="14"/>
  <c r="G22" i="14"/>
  <c r="F16" i="14"/>
  <c r="E16" i="14"/>
  <c r="D16" i="14"/>
  <c r="G15" i="14"/>
  <c r="G14" i="14"/>
  <c r="G13" i="14"/>
  <c r="G12" i="14"/>
  <c r="G11" i="14"/>
  <c r="G10" i="14"/>
  <c r="G9" i="14"/>
  <c r="G8" i="14"/>
  <c r="G7" i="14"/>
  <c r="G6" i="14"/>
  <c r="F11" i="13"/>
  <c r="E11" i="13"/>
  <c r="D11" i="13"/>
  <c r="G10" i="13"/>
  <c r="G9" i="13"/>
  <c r="G7" i="13"/>
  <c r="F11" i="12"/>
  <c r="E11" i="12"/>
  <c r="D11" i="12"/>
  <c r="G10" i="12"/>
  <c r="G9" i="12"/>
  <c r="G7" i="12"/>
  <c r="G11" i="12" s="1"/>
  <c r="H13" i="11"/>
  <c r="G13" i="11"/>
  <c r="F13" i="11"/>
  <c r="C16" i="10"/>
  <c r="L21" i="9"/>
  <c r="K21" i="9"/>
  <c r="L20" i="9"/>
  <c r="K20" i="9"/>
  <c r="L12" i="8"/>
  <c r="K12" i="8"/>
  <c r="G12" i="8"/>
  <c r="L11" i="8"/>
  <c r="K11" i="8"/>
  <c r="G11" i="8"/>
  <c r="K10" i="8"/>
  <c r="G10" i="8"/>
  <c r="L10" i="8" s="1"/>
  <c r="K9" i="8"/>
  <c r="G9" i="8"/>
  <c r="L9" i="8" s="1"/>
  <c r="H22" i="7"/>
  <c r="N5" i="7" s="1"/>
  <c r="C22" i="7"/>
  <c r="N4" i="7" s="1"/>
  <c r="L10" i="6"/>
  <c r="K10" i="6"/>
  <c r="J10" i="6"/>
  <c r="I10" i="6"/>
  <c r="H10" i="6"/>
  <c r="G10" i="6"/>
  <c r="F10" i="6"/>
  <c r="E10" i="6"/>
  <c r="D10" i="6"/>
  <c r="G22" i="5"/>
  <c r="F22" i="5"/>
  <c r="G6" i="5" s="1"/>
  <c r="E22" i="5"/>
  <c r="G5" i="5" s="1"/>
  <c r="D22" i="5"/>
  <c r="G4" i="5" s="1"/>
  <c r="I21" i="5"/>
  <c r="H21" i="5"/>
  <c r="G8" i="5" s="1"/>
  <c r="G9" i="5"/>
  <c r="G7" i="5"/>
  <c r="F31" i="4"/>
  <c r="E31" i="4"/>
  <c r="D31" i="4"/>
  <c r="C31" i="4"/>
  <c r="F6" i="4" s="1"/>
  <c r="F25" i="4"/>
  <c r="E25" i="4"/>
  <c r="D25" i="4"/>
  <c r="C25" i="4"/>
  <c r="F5" i="4" s="1"/>
  <c r="F19" i="4"/>
  <c r="E19" i="4"/>
  <c r="F8" i="4" s="1"/>
  <c r="D19" i="4"/>
  <c r="F7" i="4" s="1"/>
  <c r="C19" i="4"/>
  <c r="F4" i="4" s="1"/>
  <c r="E154" i="1"/>
  <c r="F154" i="1" s="1"/>
  <c r="I153" i="1"/>
  <c r="F153" i="1"/>
  <c r="F152" i="1"/>
  <c r="F151" i="1"/>
  <c r="F150" i="1"/>
  <c r="E145" i="1"/>
  <c r="F144" i="1"/>
  <c r="F143" i="1"/>
  <c r="I142" i="1"/>
  <c r="F142" i="1"/>
  <c r="I141" i="1"/>
  <c r="F141" i="1"/>
  <c r="F140" i="1"/>
  <c r="F139" i="1"/>
  <c r="F138" i="1"/>
  <c r="F137" i="1"/>
  <c r="F136" i="1"/>
  <c r="F135" i="1"/>
  <c r="I134" i="1"/>
  <c r="F134" i="1"/>
  <c r="I133" i="1"/>
  <c r="F133" i="1"/>
  <c r="F132" i="1"/>
  <c r="F131" i="1"/>
  <c r="E126" i="1"/>
  <c r="F125" i="1"/>
  <c r="F121" i="1"/>
  <c r="E116" i="1"/>
  <c r="F115" i="1"/>
  <c r="F111" i="1"/>
  <c r="E106" i="1"/>
  <c r="F106" i="1" s="1"/>
  <c r="F105" i="1"/>
  <c r="F104" i="1"/>
  <c r="F103" i="1"/>
  <c r="F101" i="1"/>
  <c r="F100" i="1"/>
  <c r="F97" i="1"/>
  <c r="F96" i="1"/>
  <c r="F95" i="1"/>
  <c r="F94" i="1"/>
  <c r="H93" i="1"/>
  <c r="F86" i="1"/>
  <c r="F83" i="1"/>
  <c r="F82" i="1"/>
  <c r="F81" i="1"/>
  <c r="F80" i="1"/>
  <c r="I79" i="1"/>
  <c r="F79" i="1"/>
  <c r="F73" i="1"/>
  <c r="I72" i="1"/>
  <c r="F72" i="1"/>
  <c r="F71" i="1"/>
  <c r="F70" i="1"/>
  <c r="I69" i="1"/>
  <c r="F69" i="1"/>
  <c r="I68" i="1"/>
  <c r="F68" i="1"/>
  <c r="I67" i="1"/>
  <c r="F67" i="1"/>
  <c r="F66" i="1"/>
  <c r="F65" i="1"/>
  <c r="E60" i="1"/>
  <c r="F60" i="1" s="1"/>
  <c r="F59" i="1"/>
  <c r="F58" i="1"/>
  <c r="F56" i="1"/>
  <c r="E51" i="1"/>
  <c r="F51" i="1" s="1"/>
  <c r="F49" i="1"/>
  <c r="I48" i="1"/>
  <c r="F48" i="1"/>
  <c r="F47" i="1"/>
  <c r="I46" i="1"/>
  <c r="F46" i="1"/>
  <c r="F24" i="1"/>
  <c r="F17" i="1"/>
  <c r="F12" i="1"/>
  <c r="F8" i="1"/>
  <c r="F9" i="4" l="1"/>
  <c r="I25" i="17"/>
  <c r="G38" i="14"/>
  <c r="G17" i="31"/>
  <c r="D25" i="17"/>
  <c r="G16" i="14"/>
  <c r="E25" i="17"/>
  <c r="G11" i="13"/>
  <c r="I121" i="1"/>
  <c r="H52" i="1"/>
  <c r="I35" i="1"/>
  <c r="I97" i="1"/>
  <c r="I117" i="1"/>
  <c r="I75" i="1"/>
  <c r="I37" i="1"/>
  <c r="I94" i="1"/>
  <c r="I127" i="1"/>
  <c r="I28" i="1"/>
  <c r="I103" i="1"/>
  <c r="I41" i="1"/>
  <c r="I100" i="1"/>
  <c r="I86" i="1"/>
  <c r="I90" i="1" s="1"/>
  <c r="I23" i="1"/>
  <c r="I56" i="1"/>
  <c r="I61" i="1" s="1"/>
  <c r="F145" i="1"/>
  <c r="F89" i="1"/>
  <c r="H61" i="1"/>
  <c r="H155" i="1"/>
  <c r="H146" i="1"/>
  <c r="H90" i="1"/>
  <c r="H107" i="1"/>
  <c r="H22" i="5"/>
  <c r="G10" i="5" s="1"/>
  <c r="I17" i="1"/>
  <c r="I19" i="1" s="1"/>
  <c r="H75" i="1"/>
  <c r="F116" i="1"/>
  <c r="I131" i="1"/>
  <c r="I146" i="1" s="1"/>
  <c r="H117" i="1"/>
  <c r="F126" i="1"/>
  <c r="I151" i="1"/>
  <c r="I155" i="1" s="1"/>
  <c r="I107" i="1" l="1"/>
  <c r="I157" i="1" s="1"/>
  <c r="I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user</author>
  </authors>
  <commentList>
    <comment ref="D8" authorId="0" shapeId="0" xr:uid="{00000000-0006-0000-0000-000001000000}">
      <text>
        <r>
          <rPr>
            <sz val="12"/>
            <color rgb="FF000000"/>
            <rFont val="Calibri"/>
            <scheme val="minor"/>
          </rPr>
          <t>Nilai
4. Perguruan tinggi mampu:
1) mengidentifikasi kondisi lingkungan yang relevan, komprehensif, dan strategis,
2) menetapkan posisi perguruan tinggi relatif terhadap lingkungannya,
3) menggunakan hasil identifikasi dan posisi yang ditetapkan untuk melakukan analisis SWOT/analisis lain yang relevan, dan
4) menghasilkan program pengembangan yang konsisten dengan hasil analisis SWOT/analisis lain yang digunakan.
3. Perguruan tinggi mampu:
1) mengidentifikasi kondisi lingkungan yang relevan dan komprehensif,
2) menetapkan posisi perguruan tinggi relatif terhadap lingkungannya,
3) menggunakan hasil identifikasi dan posisi yang ditetapkan untuk melakukan analisis SWOT/analisis lain yang relevan, dan
4) menghasilkan program pengembangan yang konsisten dengan hasil analisis SWOT/analisis lain yang digunakan.
2. Perguruan tinggi mampu:
1) mengidentifikasi kondisi lingkungan yang relevan,
2) menetapkan posisi perguruan tinggi relatif terhadap lingkungannya,
3) menggunakan hasil identifikasi dan posisi yang ditetapkan untuk melakukan analisis SWOT/analisis lain yang relevan, dan
4) menghasilkan program pengembangan yang konsisten dengan hasil analisis SWOT/analisis lain yang digunakan.
1. Perguruan tinggi:
1) mampu mengidentifikasi kondisi lingkungan yang relevan,
2) belum mampu menetapkan posisi perguruan tinggi relatif terhadap lingkungannya,
3) belum menggunakan hasil identifikasi dan posisi yang ditetapkan untuk  melakukan analisis SWOT/analisis lain yang relevan, dan
4) menghasilkan program pengembangan yang
tidak konsisten dengan hasil analisis SWOT/analisis lain yang digunakan.
0. Perguruan tinggi tidak melakukan analisis terhadap kondisi lingkungan.</t>
        </r>
      </text>
    </comment>
    <comment ref="D12" authorId="0" shapeId="0" xr:uid="{00000000-0006-0000-0000-000002000000}">
      <text>
        <r>
          <rPr>
            <sz val="12"/>
            <color rgb="FF000000"/>
            <rFont val="Calibri"/>
            <scheme val="minor"/>
          </rPr>
          <t>Nilai
4. Deskripsi profil institusi menunjukkan keserbacakupan informasi yang disampaikan secara ringkas dan jelas, serta konsisten dengan data dan informasi yang disampaikan pada masing-masing kriteria.
3. Deskripsi profil institusi menunjukkan keserbacakupan informasi yang disampaikan dengan jelas dan konsisten dengan data dan informasi yang disampaikan pada masing-masing kriteria.
2. Deskripsi profil institusi menunjukkan keserbacakupan informasi dan konsisten dengan data dan informasi yang disampaikan pada masing-masing kriteria.
1. Deskripsi profil institusi kurang menunjukkan keserbacakupan informasi dan kurang konsisten dengan data dan informasi yang disampaikan pada masing-masing kriteria. 
0. Deskripsi profil institusi tidak menunjukkan keserbacakupan informasi dan tidak konsisten dengan data dan informasi yang disampaikan pada masing-masing kriteria.</t>
        </r>
      </text>
    </comment>
    <comment ref="D17" authorId="0" shapeId="0" xr:uid="{00000000-0006-0000-0000-000003000000}">
      <text>
        <r>
          <rPr>
            <sz val="12"/>
            <color rgb="FF000000"/>
            <rFont val="Calibri"/>
            <scheme val="minor"/>
          </rPr>
          <t>Nilai
4. Perguruan tinggi memiliki:
1) rencana pengembangan mencakup: jangka panjang, jangka menengah, dan jangka pendek,
2) indikator kinerja,
3) target yang berorientasi pada daya saing internasional, dan
4) bukti pelaksanaan pengembangan yang konsisten.
3. Perguruan tinggi memiliki:
1) rencana pengembangan mencakup: jangka panjang, jangka menengah, dan jangka pendek,
2) indikator kinerja,
3) target yang berorientasi pada daya saing nasional, dan
4) bukti pelaksanaan pengembangan yang konsisten.
2. Perguruan tinggi memiliki:
1) rencana pengembangan mencakup: jangka panjang, jangka menengah, dan jangka pendek,
2) indikator kinerja,
3) target, dan
4) bukti pelaksanaan pengembangan.
1. Perguruan tinggi memiliki rencana pengembangan yang dilengkapi dengan 1 dari 2 aspek berikut:
1) indikator kinerja, atau
2) target.
0. Perguruan tinggi tidak memiliki rencana pengembangan.</t>
        </r>
      </text>
    </comment>
    <comment ref="D23" authorId="0" shapeId="0" xr:uid="{00000000-0006-0000-0000-000006000000}">
      <text>
        <r>
          <rPr>
            <sz val="12"/>
            <color rgb="FF000000"/>
            <rFont val="Calibri"/>
            <scheme val="minor"/>
          </rPr>
          <t>Nilai
4. Perguruan tinggi memiliki dokumen formal sistem tata pamong yang dijabarkan ke dalam berbagai kebijakan dan peraturan yang
digunakan secara konsisten, efektif, dan efisien sesuai konteks institusi serta menjamin akuntabilitas, keberlanjutan, transparansi, dan mitigasi potensi risiko.
3. Perguruan tinggi memiliki dokumen formal sistem tata pamong yang dijabarkan ke dalam berbagai kebijakan dan peraturan yang digunakan secara konsisten sesuai konteks institusi serta menjamin akuntabilitas, keberlanjutan, transparansi, dan mitigasi potensi risiko.
2. Perguruan tinggi memiliki dokumen formal sistem tata pamong yang dijabarkan ke dalam berbagai kebijakan dan peraturan sesuai konteks institusi serta menjamin akuntabilitas, keberlanjutan, transparansi, dan mitigasi potensi risiko.
1. Perguruan tinggi memiliki dokumen formal sistem tata pamong tetapi belum dijabarkan ke dalam berbagai kebijakan dan peraturan.
0. Perguruan tinggi belum memiliki dokumen formal sistem tata pamong.</t>
        </r>
      </text>
    </comment>
    <comment ref="D24" authorId="0" shapeId="0" xr:uid="{00000000-0006-0000-0000-000007000000}">
      <text>
        <r>
          <rPr>
            <sz val="12"/>
            <color rgb="FF000000"/>
            <rFont val="Calibri"/>
            <scheme val="minor"/>
          </rPr>
          <t>Nilai
4. Perguruan tinggi memiliki bukti yang sahih (dokumen formal kebijakan dan peraturan) guna menjamin integritas dan kualitas institusi yang dilaksanakan secara konsisten, efektif dan efisien.
3. Perguruan tinggi memiliki bukti yang sahih (dokumen formal kebijakan dan peraturan) guna menjamin integritas dan kualitas institusi yang dilaksanakan secara konsisten.
2. Perguruan tinggi memiliki bukti yang sahih (dokumen formal kebijakan dan peraturan) guna menjamin integritas dan kualitas institusi.
1. Perguruan tinggi memiliki dokumen yang tidak
sahih (dokumen formal kebijakan dan peraturan) guna menjamin integritas dan kualitas institusi.
0. Perguruan tinggi tidak memiliki dokumen kebijakan dan peraturan guna menjamin integritas dan kualitas institusi.</t>
        </r>
      </text>
    </comment>
    <comment ref="D25" authorId="1" shapeId="0" xr:uid="{A7FA97D9-DAF3-40BB-BC21-3A25C4074DCB}">
      <text>
        <r>
          <rPr>
            <sz val="12"/>
            <color indexed="81"/>
            <rFont val="Calibri"/>
            <family val="2"/>
            <scheme val="major"/>
          </rPr>
          <t>Nilai
4. Perguruan tinggi memiliki dokumen formal struktur organisasi dan tata kerja institusi yang dilengkapi tugas dan fungsi guna menjamin terlaksananya fungsi perguruan tinggi secara konsisten, efektif, dan efisien.
3. Perguruan tinggi memiliki dokumen formal struktur organisasi dan tata kerja institusi yang dilengkapi tugas dan fungsi guna menjamin terlaksananya fungsi perguruan tinggi secara konsisten.
2. Perguruan tinggi memiliki dokumen formal struktur organisasi dan tata kerja institusi yang dilengkapi tugas dan fungsi guna menjamin terlaksananya fungsi perguruan tinggi.
1. Perguruan tinggi memiliki dokumen formal struktur organisasi dan tata kerja institusi namun tidak dilengkapi tugas dan fungsi guna menjamin terlaksananya fungsi perguruan tinggi.
0. Perguruan tinggi tidak memiliki dokumen formal struktur organisasi dan tata kerja institusi.</t>
        </r>
      </text>
    </comment>
    <comment ref="D26" authorId="1" shapeId="0" xr:uid="{9AB2746C-AA68-4E95-A1AF-BE44E5C69860}">
      <text>
        <r>
          <rPr>
            <sz val="12"/>
            <color indexed="81"/>
            <rFont val="Calibri"/>
            <family val="2"/>
            <scheme val="major"/>
          </rPr>
          <t>Nilai
4. Perguruan tinggi memiliki bukti yang sahih terkait praktik baik perwujudan GUG mencakup aspek: kredibilitas, transparansi, akuntabilitas, tanggung jawab, keadilan, dan manajemen risiko secara konsisten, efektif, dan efisien. Perguruan tinggi mengumumkan ringkasan laporan tahunan kepada masyarakat.
3. Perguruan tinggi memiliki bukti yang sahih terkait praktik baik perwujudan GUG mencakup aspek: kredibilitas, transparansi, akuntabilitas, tanggung jawab, keadilan, dan manajemen risiko secara konsisten. Perguruan tinggi mengumumkan ringkasan laporan tahunan kepada masyarakat.
2. Perguruan tinggi memiliki bukti yang sahih terkait praktik penyelenggaraan GUG mencakup aspek: kredibilitas, transparansi, akuntabilitas, tanggung jawab, keadilan, dan manajemen risiko. Perguruan tinggi mengumumkan
ringkasan laporan tahunan kepada masyarakat.
1. Perguruan tinggi memiliki bukti yang sahih terkait praktik penyelenggaraan GUG namun hanya mencakup beberapa aspek GUG (kredibilitas, transparansi, akuntabilitas, tanggung jawab, keadilan, dan manajemen risiko).
0. Perguruan tinggi tidak memiliki bukti yang sahih terkait praktik penyelenggaraan GUG mencakup aspek: kredibilitas, transparansi, akuntabilitas, tanggung jawab, keadilan, dan manajemen risiko.</t>
        </r>
      </text>
    </comment>
    <comment ref="D27" authorId="1" shapeId="0" xr:uid="{70C6EFAF-4E56-4216-B20E-BECAA44754EC}">
      <text>
        <r>
          <rPr>
            <sz val="11"/>
            <color indexed="81"/>
            <rFont val="Calibri"/>
            <family val="2"/>
            <scheme val="major"/>
          </rPr>
          <t>Nilai
4. Perguruan tinggi memiliki lembaga yang sepenuhnya melaksanakan atau fungsi yang berjalan dalam penegakan kode etik untuk  menjamin tata nilai dan integritas secara konsisten, efektif, dan efisien.
3. Perguruan tinggi memiliki lembaga yang sepenuhnya melaksanakan atau fungsi yang berjalan dalam penegakan kode etik untuk  menjamin tata nilai dan integritas secara konsisten.
2. Perguruan tinggi memiliki lembaga yang sepenuhnya melaksanakan atau fungsi yang berjalan dalam penegakan kode etik untuk  menjamin tata nilai dan integritas.
1. Perguruan tinggi memiliki lembaga yang tidak sepenuhnya melaksanakan atau fungsi yang tidak berjalan dalam penegakan kode etik untuk  menjamin tata nilai dan integritas.
0. Perguruan tinggi tidak memiliki lembaga/fungsi yang melaksanakan penegakan kode etik untuk  menjamin tata nilai dan integritas.</t>
        </r>
      </text>
    </comment>
    <comment ref="D28" authorId="0" shapeId="0" xr:uid="{00000000-0006-0000-0000-000008000000}">
      <text>
        <r>
          <rPr>
            <sz val="12"/>
            <color rgb="FF000000"/>
            <rFont val="Calibri"/>
            <scheme val="minor"/>
          </rPr>
          <t>Nilai
4. Pimpinan merealisasikan seluruh rencana strategis dan operasional yang dilakukan secara terprogram dan intensif melalui komunikasi yang baik dengan stakeholders  internal serta mampu mengambil keputusan strategis dan inovatif dengan risiko terukur dalam melaksanakan kebijakan operasional.
3. Pimpinan merealisasikan seluruh rencana strategis dan operasional yang dilakukan secara terprogram melalui komunikasi yang baik dengan stakeholders internal serta mampu mengambil keputusan strategis dengan risiko terukur dalam melaksanakan kebijakan operasional.
2. Pimpinan merealisasikan seluruh rencana strategis dan operasional melalui komunikasi yang baik dengan stakeholders internal serta mampu mengambil keputusan strategis dalam melaksanakan kebijakan operasional.
1. Pimpinan kurang mampu menjalin komunikasi
yang baik dengan stakeholders  internal yang berakibat pada terhambatnya realisasi dari sebagian rencana strategis dan operasional.
0. Pimpinan tidak mampu menjalin komunikasi dengan stakeholders internal yang berakibat pada terhambatnya realisasi dari sebagian besar rencana strategis dan operasional.</t>
        </r>
      </text>
    </comment>
    <comment ref="D29" authorId="0" shapeId="0" xr:uid="{00000000-0006-0000-0000-000009000000}">
      <text>
        <r>
          <rPr>
            <sz val="12"/>
            <color rgb="FF000000"/>
            <rFont val="Calibri"/>
            <scheme val="minor"/>
          </rPr>
          <t>Nilai
4. Pimpinan mampu mengambil keputusan strategis dan inovatif dengan resiko terukur dalam melaksanakan kebijakan organisasional yang menjamin keberlanjutan dan eksistensi perguruan tinggi, serta mampu berperan sebagai agen perubahan yang secara terus menerus memberikan motivasi akan tercapainya visi, misi, budaya dan tujuan strategis perguruan tinggi.
3. Pimpinan mampu mengambil keputusan strategis dengan risiko terukur dalam melaksanakan kebijakan organisasional yang menjamin keberlanjutan dan eksistensi perguruan tinggi, serta mampu berperan sebagai agen perubahan yang secara terus menerus memberikan motivasi akan tercapainya visi, misi, budaya dan tujuan strategis perguruan tinggi.
2. Pimpinan mampu mengambil keputusan strategis dalam melaksanakan kebijakan organisasional yang menjamin keberlanjutan dan eksistensi perguruan tinggi, serta mampu berperan sebagai motivator untuk mendorong tercapainya visi, misi, budaya dan tujuan strategis perguruan tinggi.
1. Pimpinan kurang mampu mengambil keputusan strategis dalam melaksanakan kebijakan organisasional yang menjamin keberlanjutan dan eksistensi perguruan tinggi.
0. Pimpinan tidak menunjukkan kemampuan untuk mengambil keputusan strategis dalam melaksanakan kebijakan organisasional yang menjamin keberlanjutan dan eksistensi perguruan tinggi.</t>
        </r>
      </text>
    </comment>
    <comment ref="D30" authorId="1" shapeId="0" xr:uid="{BC8B501C-51A5-4C6A-A2A4-E5C0A71D41F6}">
      <text>
        <r>
          <rPr>
            <sz val="11"/>
            <color indexed="81"/>
            <rFont val="Calibri"/>
            <family val="2"/>
            <scheme val="minor"/>
          </rPr>
          <t>Nilai
4. Pimpinan menunjukkan kemampuan untuk menjalin kerjasama tridharma yang saling menguntungkan, dan
menjadikan perguruan tinggi sebagai rujukan publik di tingkat nasional/internasional.
3. Pimpinan menunjukkan kemampuan untuk menjalin kerjasama tridharma, dan menjadikan perguruan tinggi sebagai rujukan publik di tingkat wilayah/nasional.
2. Pimpinan menunjukkan kemampuan untuk menjalin kerjasama dalam rangka mendukung pelaksanaan pendidikan.
1. Pimpinan kurang menunjukkan kemampuan untuk menjalin kerjasama.
0. Pimpinan tidak menunjukkan kemampuan untuk menjalin kerjasama.</t>
        </r>
      </text>
    </comment>
    <comment ref="D31" authorId="0" shapeId="0" xr:uid="{00000000-0006-0000-0000-00000A000000}">
      <text>
        <r>
          <rPr>
            <sz val="12"/>
            <color rgb="FF000000"/>
            <rFont val="Calibri"/>
            <scheme val="minor"/>
          </rPr>
          <t>Nilai
4. Perguruan tinggi memiliki bukti formal keberfungsian sistem pengelolaan fungsional dan operasional perguruan tinggi yang mencakup 5 aspek yang dilaksanakan secara konsisten, efektif, dan efisien.
3. Perguruan tinggi memiliki bukti formal keberfungsian sistem pengelolaan fungsional dan operasional perguruan tinggi yang mencakup 5 aspek yang dilaksanakan secara konsisten.
2. Perguruan tinggi memiliki bukti formal keberfungsian sistem pengelolaan fungsional dan operasional perguruan tinggi yang mencakup 5 aspek.
1. Perguruan tinggi memiliki bukti formal keberfungsian sistem pengelolaan fungsional dan operasional perguruan tinggi namun belum mencakup semua aspek.
0. Perguruan tinggi memiliki bukti formal keberfungsian sistem pengelolaan fungsional dan operasional perguruan tinggi namun belum mencakup semua aspek.</t>
        </r>
      </text>
    </comment>
    <comment ref="D32" authorId="0" shapeId="0" xr:uid="{00000000-0006-0000-0000-00000B000000}">
      <text>
        <r>
          <rPr>
            <sz val="12"/>
            <color rgb="FF000000"/>
            <rFont val="Calibri"/>
            <scheme val="minor"/>
          </rPr>
          <t>Nilai
4. Perguruan tinggi memiliki dokumen formal dan pedoman pengelolaan yang rinci dan memiliki kesesuaian antar 11 aspek.
3. Perguruan tinggi memiliki dokumen formal dan pedoman pengelolaan yang rinci mencakup 11 aspek.
2. Perguruan tinggi memiliki dokumen formal dan pedoman pengelolaan mencakup 11 aspek.
1. Perguruan tinggi memiliki dokumen formal dan pedoman pengelolaan namun belum mencakup semua aspek.
0. Perguruan tinggi tidak memiliki dokumen formal dan pedoman pengelolaan.</t>
        </r>
      </text>
    </comment>
    <comment ref="D33" authorId="0" shapeId="0" xr:uid="{00000000-0006-0000-0000-00000C000000}">
      <text>
        <r>
          <rPr>
            <sz val="12"/>
            <color rgb="FF000000"/>
            <rFont val="Calibri"/>
            <scheme val="minor"/>
          </rPr>
          <t>Nilai
4.    Perguruan tinggi memiliki bukti yang sahih tentang implementasi kebijakan dan pedoman pengelolaan dengan penerapan yang konsisten, efektif, dan efisien mencakup 11 aspek.
3. Perguruan tinggi memiliki bukti yang sahih tentang implementasi kebijakan dan pedoman pengelolaan dengan penerapan yang konsisten mencakup 11 aspek.
2. Perguruan tinggi memiliki bukti yang sahih tentang implementasi kebijakan dan pedoman pengelolaan 11 aspek.
1. Perguruan tinggi memiliki bukti yang sahih tentang implementasi kebijakan dan pedoman namun belum mencakup semua aspek.
0. Perguruan tinggi tidak memiliki bukti yang sahih tentang implementasi kebijakan dan pedoman pengelolaan.</t>
        </r>
      </text>
    </comment>
    <comment ref="D34" authorId="1" shapeId="0" xr:uid="{DE25E4A6-AC97-4AF5-B98C-E93AF0FD494F}">
      <text>
        <r>
          <rPr>
            <sz val="11"/>
            <color indexed="81"/>
            <rFont val="Calibri"/>
            <family val="2"/>
            <scheme val="major"/>
          </rPr>
          <t>Nilai
4. Perguruan Tinggi memiliki dokumen formal dan bukti mekanisme persetujuan dan penetapan terhadap rencana strategis yang mencakup 5 aspek dan ada benchmark dengan perguruan tinggi sejenis tingkat internasional.
3. Perguruan Tinggi memiliki dokumen formal dan bukti mekanisme persetujuan dan penetapan terhadap rencana strategis yang mencakup 5 aspek dan ada benchmark dengan perguruan tinggi sejenis tingkat nasional.
2. Perguruan Tinggi memiliki dokumen formal dan bukti mekanisme persetujuan dan penetapan terhadap rencana strategis yang mencakup 5 aspek.
1. Perguruan Tinggi memiliki dokumen formal dan bukti mekanisme persetujuan dan penetapan terhadap rencana strategis namun belum mencakup semua aspek terkait bukti mekanisme penyusunan serta persetujuan dan penetapannya.
0. Perguruan Tinggi tidak memilikidokumen formal dan bukti mekanisme persetujuan dan penetapan terhadap rencana strategis.</t>
        </r>
      </text>
    </comment>
    <comment ref="D35" authorId="1" shapeId="0" xr:uid="{68EA8A29-345B-46CE-80BB-97654386BE44}">
      <text>
        <r>
          <rPr>
            <sz val="11"/>
            <color indexed="81"/>
            <rFont val="Calibri"/>
            <family val="2"/>
            <scheme val="major"/>
          </rPr>
          <t>Nilai
4. Perguruan tinggi telah menjalankan SPMI yang dibuktikan dengan keberadaan 5 aspek, memiliki standar yang melampaui SN-DIKTI yang membawa daya saing internasional dalam kuantitas dan kualitas yang signifikan, dan efektif untuk menumbuhkembangkan budaya mutu, serta menerapkan inovasi SPM, seperti: audit berbasis resiko (Risk Based Audit ) atau inovasi lainnya.
3. Perguruan tinggi telah menjalankan SPMI yang dibuktikan dengan keberadaan 5 aspek dan memiliki standar yang melampaui SN-DIKTI yang membawa daya saing nasional dalam kuantitas dan kualitas yang signifikan, dan efektif untuk menumbuhkembangkan budaya mutu.
2. Perguruan tinggi telah menjalankan SPMI yang dibuktikan dengan keberadaan 5 aspek.
1. Perguruan tinggi telah menjalankan SPMI namun belum mencakup seluruhnya.
0. Perguruan tinggi tidak menjalankan SPMI.</t>
        </r>
      </text>
    </comment>
    <comment ref="D36" authorId="1" shapeId="0" xr:uid="{AB57DB34-1DB9-405C-BBC7-572074B966B8}">
      <text>
        <r>
          <rPr>
            <sz val="11"/>
            <color indexed="81"/>
            <rFont val="Calibri"/>
            <family val="2"/>
            <scheme val="major"/>
          </rPr>
          <t>Nilai
4. Perguruan tinggi memiliki bukti yang sahih terkait praktik baik pengembangan budaya mutu di perguruan tinggi melalui rapat tinjauan manajemen, yang mengagendakan pembahasan 7 unsur.
3. Perguruan tinggi memiliki bukti yang sahih terkait praktik baik pengembangan budaya mutu di perguruan tinggi melalui rapat tinjauan manajemen yang mengagendakan pembahasan sebagian dari 7 unsur.
2. Perguruan tinggi tidak memiliki bukti yang sahih terkait praktik baik pengembangan budaya mutu di perguruan tinggi melalui rapat tinjauan manajemen.
1-0. Tidak ada Skor kurang dari 2.</t>
        </r>
      </text>
    </comment>
    <comment ref="D37" authorId="1" shapeId="0" xr:uid="{33186020-6502-4015-987B-5CA4C60FF538}">
      <text>
        <r>
          <rPr>
            <sz val="11"/>
            <color indexed="81"/>
            <rFont val="Calibri"/>
            <family val="2"/>
            <scheme val="major"/>
          </rPr>
          <t>Nilai
4. Jika NK  8 , maka Skor_A = 4 .
3-2. Jika NK &lt; 8 , maka Skor_A = NK / 2 .
1-0. Tidak ada Skor kurang dari 2.
NK = 4 x NA + 2 x NB + NC
NA = Jumlah sertifikasi/akreditasi dalam lingkup perguruan tinggi atau fakultas yang diberikan oleh lembaga internasional bereputasi.
NB = Jumlah sertifikasi/akreditasi dalam lingkup perguruan tinggi (selain oleh BAN-PT) atau fakultas yang diberikan oleh lembaga nasional bereputasi.
NC = Jumlah sertifikasi/akreditasi dalam lingkup unit (laboratorium, dll.) yang diberikan oleh lembaga internasional/nasional bereputasi.</t>
        </r>
      </text>
    </comment>
    <comment ref="D38" authorId="1" shapeId="0" xr:uid="{1C10CDFB-FAE3-4526-81AE-E460CC665B79}">
      <text>
        <r>
          <rPr>
            <sz val="11"/>
            <color indexed="81"/>
            <rFont val="Calibri"/>
            <family val="2"/>
            <scheme val="major"/>
          </rPr>
          <t>Nilai
4. Jika PAI  5% , maka Skor_B = 4 .
3-2. Jika PAI &lt; 5% , maka Skor_B = 2 + (40 x PAI) .
1-0. Tidak ada Skor kurang dari 2.
PAI = (NAI / NPS) x 100%
NAI = Jumlah program studi pada program utama yang terakreditasi oleh lembaga internasional bereputasi.
NPSU = Jumlah program studi pada program utama.</t>
        </r>
      </text>
    </comment>
    <comment ref="D39" authorId="1" shapeId="0" xr:uid="{E82F2610-8986-4725-A610-B8DDAC20A1C4}">
      <text>
        <r>
          <rPr>
            <sz val="11"/>
            <color indexed="81"/>
            <rFont val="Calibri"/>
            <family val="2"/>
            <scheme val="major"/>
          </rPr>
          <t>Nilai
4. Audit eksternal dilakukan terhadap Badan Penyelenggara oleh kantor Akuntan Publik.
3. Badan Penyelenggara menyampaikan laporan keuangan perguruan tinggi ke pemangku kepentingan internal dan eksternal.
2. Badan Penyelenggara menyampaikan laporan keuangan perguruan tinggi ke pemangku kepentingan internal.
1. Badan Penyelenggara tidak menyampaikan laporan keuangan perguruan tinggi ke pihak manapun.
0. Tidak ada Skor kurang dari 1.</t>
        </r>
      </text>
    </comment>
    <comment ref="D40" authorId="1" shapeId="0" xr:uid="{7FE15E8D-9580-45D0-BE1B-267BCDDA02CD}">
      <text>
        <r>
          <rPr>
            <sz val="11"/>
            <color indexed="81"/>
            <rFont val="Calibri"/>
            <family val="2"/>
            <scheme val="major"/>
          </rPr>
          <t>Nilai
4. Jika NSA  3,50 , maka Skor = 4 .
3-0. Jika NSA &lt; 3,50 , maka Skor = NSA + 0,5 .
NSA = (4 x NUnggul + 3,5 x NA + 3 x NBaik_Sekali + 2,5 x NB + 2 x NBaik + 1,5 x NC) / (NUnggul + NA + NBaik_Sekali + NB + NBaik + NC + NK)
NUnggul = Jumlah program studi terakreditasi Unggul.
NBaik_Sekali = Jumlah program studi terakreditasi Baik Sekali.
NBaik = Jumlah program studi terakreditasi Baik.
NA = Jumlah program studi terakreditasi A.
NB = Jumlah program studi terakreditasi B.
NC = Jumlah program studi terakreditasi C.
NK = Jumlah program studi tidak terakreditasi/ kadaluarsa.
Catatan: program studi baru dengan status terakreditasi minimum tidak dimasukkan dalam perhitungan NSA.</t>
        </r>
      </text>
    </comment>
    <comment ref="D41" authorId="1" shapeId="0" xr:uid="{5656F57E-FD42-42B9-9094-52E2E2F6599A}">
      <text>
        <r>
          <rPr>
            <sz val="11"/>
            <color indexed="81"/>
            <rFont val="Calibri"/>
            <family val="2"/>
            <scheme val="major"/>
          </rPr>
          <t>Nilai
4. Perguruan tinggi memiliki dokumen formal kebijakan dan prosedur, yang komprehensif, rinci, terkini, dan mudah diakses oleh pemangku kepentingan, tentang pengembangan jejaring dan kemitraan (dalam dan luar negeri) termasuk bagaimana melakukan monitoring dan evaluasi kepuasan mitra kerjasama.
3. Perguruan tinggi memiliki dokumen formal kebijakan dan prosedur, yang komprehensif dan mudah diakses oleh pemangku kepentingan, tentang pengembangan jejaring dan kemitraan (dalam dan luar negeri) termasuk bagaimana melakukan monitoring dan evaluasi kepuasan mitra kerjasama.
2. Perguruan tinggi memiliki dokumen formal kebijakan dan prosedur pengembangan jejaring dan kemitraan (dalam dan luar negeri) termasuk bagaimana melakukan monitoring dan evaluasi kepuasan mitra kerjasama.
1. Perguruan tinggi memiliki dokumen formal kebijakan dan prosedur pengembangan jejaring dan kemitraan (dalam dan luar negeri).
0. Perguruan tinggi tidak memiliki dokumen formal kebijakan dan prosedur pengembangan jejaring dan kemitraan.</t>
        </r>
      </text>
    </comment>
    <comment ref="D42" authorId="1" shapeId="0" xr:uid="{B0D2B52E-8474-4319-859B-AF7F43DD7C91}">
      <text>
        <r>
          <rPr>
            <sz val="11"/>
            <color indexed="81"/>
            <rFont val="Calibri"/>
            <family val="2"/>
            <scheme val="major"/>
          </rPr>
          <t>Nilai
4. Perguruan tinggi memiliki dokumen perencanaan pengembangan jejaring dan kemitraan yang sahih dan terarah guna mencapai visi, misi, dan tujuan strategis institusi.
3. Perguruan tinggi memiliki dokumen perencanaan pengembangan jejaring dan kemitraan yang sahih guna mencapai visi, misi, dan tujuan strategis institusi.
2. Perguruan tinggi memiliki dokumen perencanaan pengembangan jejaring dan kemitraan guna mencapai visi, misi dan tujuan strategis institusi.
1. Perguruan tinggi memiliki dokumen perencanaan pengembangan jejaring dan kemitraan yang tidak mendukung pencapaian visi, misi, dan tujuan strategis institusi.
0. Perguruan tinggi tidak memiliki dokumen perencanaan pengembangan jejaring dan kemitraan.</t>
        </r>
      </text>
    </comment>
    <comment ref="D43" authorId="1" shapeId="0" xr:uid="{79664C45-A58C-4E4E-8C33-E1EDB4CAAACE}">
      <text>
        <r>
          <rPr>
            <sz val="11"/>
            <color indexed="81"/>
            <rFont val="Calibri"/>
            <family val="2"/>
            <scheme val="major"/>
          </rPr>
          <t>Nilai
4. Perguruan tinggi memiliki jejaring dan mitra kerjasama yang relevan dengan VMTS dan bermanfaat bagi pengembangan tridharma institusi yang mencakup kerjasama lokal/wilayah, nasional dan internasional.
3. Perguruan tinggi memiliki jejaring dan mitra kerjasama yang relevan dengan VMTS dan bermanfaat bagi pengembangan tridharma institusi yang mencakup kerjasama lokal/wilayah dan nasional.
2. Perguruan tinggi memiliki jejaring dan mitra kerjasama yang relevan dan bermanfaat bagi institusi.
1. Perguruan tinggi memiliki jejaring dan mitra kerjasama namun tidak relevan.
0. Perguruan tinggi tidak memiliki jejaring dan mitra kerjasama.</t>
        </r>
      </text>
    </comment>
    <comment ref="D44" authorId="1" shapeId="0" xr:uid="{48CB6C70-AC18-4204-AB10-3CF1DB8FFC73}">
      <text>
        <r>
          <rPr>
            <sz val="11"/>
            <color indexed="81"/>
            <rFont val="Calibri"/>
            <family val="2"/>
            <scheme val="major"/>
          </rPr>
          <t>Nilai
4. Perguruan tinggi memiliki bukti monitoring dan evaluasi pelaksanaan program kemitraan dan tingkat kepuasan mitra kerjasama yang diukur dengan instrumen yang sahih, serta perbaikan mutu jejaring dan kemitraan yang berkelanjutan, untuk menjamin terwujudnya visi, terlaksananya misi dan tercapainya tujuan strategis.
3. Perguruan tinggi memiliki bukti monitoring dan evaluasi pelaksanaan program kemitraan dan tingkat kepuasan mitra kerjasama yang diukur dengan instrumen yang sahih, serta perbaikan mutu jejaring dan kemitraan, untuk menjamin terwujudnya visi, terlaksananya misi dan tercapainya tujuan strategis.
2. Perguruan tinggi memiliki bukti monitoring dan evaluasi pelaksanaan program kemitraan dan tingkat kepuasan kepuasan mitra kerjasama yang diukur dengan instrumen yang sahih, serta upaya perbaikan mutu jejaring dan kemitraan untuk menjamin terwujudnya visi, terlaksananya misi dan tercapainya tujuan strategis.
1. Perguruan tinggi memiliki bukti monitoring dan evaluasi pelaksanaan program kemitraan dan tingkat kepuasan kepuasan mitra kerjasama yang diukur dengan instrumen yang sahih, namun belum ada upaya perbaikan mutu jejaring dan kemitraan untuk menjamin terwujudnya visi, terlaksananya misi dan tercapainya tujuan strategis.
0. Perguruan tinggi tidak memiliki bukti monitoring dan evaluasi pelaksanaan program kemitraan.</t>
        </r>
      </text>
    </comment>
    <comment ref="D45" authorId="1" shapeId="0" xr:uid="{B1434946-5A27-4609-8490-AB19740B54C3}">
      <text>
        <r>
          <rPr>
            <sz val="11"/>
            <color indexed="81"/>
            <rFont val="Calibri"/>
            <family val="2"/>
            <scheme val="major"/>
          </rPr>
          <t>Nilai
4. Jika RI &gt;= a, maka Skor = 4
3-2. Jika RI &lt; a dan RN &gt;= b , maka Skor = 3 + (RI / a) .
Jika 0 &lt; RI &lt; a dan 0 &lt; RN &lt; b , maka Skor = 2 + (2 x (RI /a)) + (RN/b) - ((RI x RN) / (a x b))
1-0. Jika RI = 0 dan RN = 0 dan RL &gt;= c , maka Skor = 2 .
Jika RI = 0 dan RN = 0 dan RL &lt; c , maka Skor = (2 x RL) / c .
RI = NI / NDT , RN = NN / NDT , RL = NL / NDT 
Faktor: a = 0,02 , b = 0,2 , c = 0,5
NI = Jumlah kerjasama tridharma tingkat internasional.
NN = Jumlah kerjasama tridharma tingkat nasional.
NL = Jumlah kerjasama tridharma tingkat wilayah/lokal.
NDT = Jumlah dosen tetap.</t>
        </r>
      </text>
    </comment>
    <comment ref="D46" authorId="0" shapeId="0" xr:uid="{00000000-0006-0000-0000-00000D000000}">
      <text>
        <r>
          <rPr>
            <sz val="12"/>
            <color rgb="FF000000"/>
            <rFont val="Calibri"/>
            <scheme val="minor"/>
          </rPr>
          <t>Nilai
4. Perguruan tinggi memiliki standar mutu yang melampaui SN-DIKTI dan memiliki daya saing internasional. Indikator kinerja tambahan mencakup seluruh standar yang ditetapkan. Data indikator kinerja telah diukur,  dimonitor, dikaji, dan dianalisis untuk  perbaikan berkelanjutan.
3. Perguruan tinggi menetapkan standar mutu  yang melampaui SN-DIKTI dan memiliki daya saing nasional. Indikator kinerja tambahan mencakup sebagian standar yang ditetapkan. Data indikator kinerja tambahan telah diukur, dimonitor, dikaji, dan dianalisis untuk perbaikan berkelanjutan.
2. Perguruan tinggi tidak menetapkan indikator kinerja tambahan.
1-0. Tidak ada Skor kurang dari 2.</t>
        </r>
      </text>
    </comment>
    <comment ref="D47" authorId="0" shapeId="0" xr:uid="{00000000-0006-0000-0000-00000E000000}">
      <text>
        <r>
          <rPr>
            <sz val="12"/>
            <color rgb="FF000000"/>
            <rFont val="Calibri"/>
            <scheme val="minor"/>
          </rPr>
          <t>Nilai
4. Analisis pencapaian kinerja perguruan tinggi yang memenuhi 2 aspek, dilaksanakan setiap tahun dan hasilnya dipublikasikan kepada para pemangku kepentingan.
3. Analisis pencapaian kinerja perguruan tinggi yang memenuhi 2 aspek dan dilaksanakan setiap tahun.
2. Analisis pencapaian kinerja perguruan tinggi yang memenuhi 2 aspek.
1. Perguruan tinggi memiliki laporan pencapaian kinerja namun belum dianalisis dan dievaluasi.
0. Perguruan tinggi tidak memiliki laporan pencapaian kinerja.</t>
        </r>
      </text>
    </comment>
    <comment ref="D48" authorId="0" shapeId="0" xr:uid="{00000000-0006-0000-0000-00000F000000}">
      <text>
        <r>
          <rPr>
            <sz val="12"/>
            <color rgb="FF000000"/>
            <rFont val="Calibri"/>
            <scheme val="minor"/>
          </rPr>
          <t>Nilai
4. Perguruan tinggi telah melaksanakan sistem penjaminan mutu  yang terbukti efektif memenuhi
4 aspek dan dilakukan review terhadap siklus penjaminan mutu yang melibatkan reviewer eksternal.
3. Perguruan tinggi telah melaksanakan sistem penjaminan mutu  yang terbukti efektif memenuhi
4 aspek dan dilakukan review terhadap siklus penjaminan mutu.
2. Perguruan tinggi telah melaksanakan sistem penjaminan mutu  yang terbukti efektif memenuhi
4 aspek.
1. Perguruan tinggi telah melaksanakan sistem penjaminan mutu namun belum efektif serta belum memenuhi seluruh aspek.
0. Perguruan tinggi belum melaksanakan sistem penjaminan mutu.</t>
        </r>
      </text>
    </comment>
    <comment ref="D49" authorId="0" shapeId="0" xr:uid="{00000000-0006-0000-0000-000010000000}">
      <text>
        <r>
          <rPr>
            <sz val="12"/>
            <color rgb="FF000000"/>
            <rFont val="Calibri"/>
            <scheme val="minor"/>
          </rPr>
          <t>Nilai
4. Perguruan tinggi melaksanakan pengukuran kepuasan pemangku kepentingan internal dan eksternal pada masing-masing kriteria yang memenuhi 4 aspek, hasilnya dipublikasikan serta mudah diakses oleh kepentingan, dan dilakukan review terhadap pelaksanaan pengukuran kepuasan pengguna.
3. Perguruan tinggi melaksanakan pengukuran kepuasan pemangku kepentingan internal dan eksternal pada masing-masing kriteria yang memenuhi 4 aspek dan hasilnya dipublikasikan serta mudah diakses oleh pemangku kepentingan.
2. Perguruan tinggi melaksanakan pengukuran kepuasan pemangku kepentingan internal dan eksternal pada masing-masing kriteria yang memenuhi 4 aspek.
1. Perguruan tinggi melaksanakan pengukuran kepuasan pemangku kepentingan internal dan eksternal pada masing-masing kriteria namun belum memenuhi seluruh aspek.
0. Perguruan tinggi tidak melaksanakan pengukuran kepuasan pemangku kepentingan internal dan eksternal pada masing-masing kriteria.</t>
        </r>
      </text>
    </comment>
    <comment ref="D56" authorId="0" shapeId="0" xr:uid="{00000000-0006-0000-0000-000011000000}">
      <text>
        <r>
          <rPr>
            <sz val="12"/>
            <color rgb="FF000000"/>
            <rFont val="Calibri"/>
            <scheme val="minor"/>
          </rPr>
          <t xml:space="preserve">Nilai
4. Jika Rasio ≥ 3 , maka Skor = 4 .
3-2. Jika 1 &lt; Rasio &lt; 3 , maka Skor = 1 + Rasio .
1-0. Jika Rasio ≤ 1 , maka Skor = 2 x Rasio .
Rasio = NAi / NBi
NAi = Jumlah calon mahasiswa yang ikut seleksi pada program utama. i = 1, 2, ..., atau 7.
NBi = Jumlah calon mahasiswa yang lulus seleksi pada program utama. i = 1, 2, ..., atau 7.
</t>
        </r>
      </text>
    </comment>
    <comment ref="D57" authorId="1" shapeId="0" xr:uid="{2ADABCCE-9795-40C4-86E4-35698ADEBE4F}">
      <text>
        <r>
          <rPr>
            <sz val="11"/>
            <color indexed="81"/>
            <rFont val="Calibri"/>
            <family val="2"/>
            <scheme val="major"/>
          </rPr>
          <t>Nilai
4. Jika PDU ≥ 95% , maka Skor = 4 .
3-1. Jika 25% &lt; PDU &lt; 95% , maka Skor = ((40 x PDU) - 10) / 7 .
0. Jika PDU ≤ 25% , maka Skor = 0 .
PDU = (NCi / NBi) x 100%
NBi = Jumlah calon mahasiswa yang lulus seleksi pada program utama. i = 1, 2, ..., atau 7.
NCi = Jumlah calon mahasiswa baru reguler pada program utama. i = 1, 2, ..., atau 7.</t>
        </r>
      </text>
    </comment>
    <comment ref="D58" authorId="0" shapeId="0" xr:uid="{00000000-0006-0000-0000-000012000000}">
      <text>
        <r>
          <rPr>
            <sz val="12"/>
            <color rgb="FF000000"/>
            <rFont val="Calibri"/>
            <scheme val="minor"/>
          </rPr>
          <t>Nilai
4. Jika PMA &gt; 0,5% , maka Skor = 4 .
3-2. Jika PMA &lt; 0,5% , maka Skor = 2 + (400 x PMA) .
1-0. Tidak ada Skor kurang dari 2.
PMA = (NWNA / NM) x 100%
NWNA = Jumlah mahasiswa asing dalam 3 tahun terakhir.
NM = Jumlah mahasiswa aktif dalam 3 tahun terakhir.</t>
        </r>
      </text>
    </comment>
    <comment ref="D59" authorId="0" shapeId="0" xr:uid="{00000000-0006-0000-0000-000013000000}">
      <text>
        <r>
          <rPr>
            <sz val="12"/>
            <color rgb="FF000000"/>
            <rFont val="Calibri"/>
            <scheme val="minor"/>
          </rPr>
          <t>Nilai
4. Perguruan tinggi menyediakan layanan kemahasiswaan dalam bentuk:
1) pembinaan dan pengembangan minat dan bakat,
2) peningkatan kesejahteraan, serta
3) penyuluhan karir dan bimbingan kewirausahaan.
3. Perguruan tinggi menyediakan layanan kemahasiswaan dalam bentuk:
1) pembinaan dan pengembangan minat dan bakat, dan
2) peningkatan kesejahteraan.
2. Perguruan tinggi menyediakan layanan kemahasiswaan yang dimanfaatkan untuk membina dan mengembangkan minat dan bakat.
1. Tidak ada Skor antara 0 dan 2.
0. Perguruan tinggi tidak menyediakan layanan kemahasiswaan.</t>
        </r>
      </text>
    </comment>
    <comment ref="D65" authorId="0" shapeId="0" xr:uid="{00000000-0006-0000-0000-000016000000}">
      <text>
        <r>
          <rPr>
            <sz val="12"/>
            <color rgb="FF000000"/>
            <rFont val="Calibri"/>
            <scheme val="minor"/>
          </rPr>
          <t>Nilai
4. Jika RDPS ≥ 10 , maka Skor = 4 .
3-2. Jika 5 ≤ RDPS &lt; 10 , maka Skor = (2 x RDPS) / 5 .
1-0. Jika RDPS &lt; 5 , maka Skor = 0 .
Keterangan: Data dosen tetap tercantum dalam laman PD-DIKTI.
RDPS = NDT / NPS
NDT = Jumlah dosen tetap.
NPS = Jumlah program studi.</t>
        </r>
      </text>
    </comment>
    <comment ref="D66" authorId="0" shapeId="0" xr:uid="{00000000-0006-0000-0000-000017000000}">
      <text>
        <r>
          <rPr>
            <sz val="12"/>
            <color rgb="FF000000"/>
            <rFont val="Calibri"/>
            <scheme val="minor"/>
          </rPr>
          <t>Nilai
4. Jika PGB ≥ 15% , maka Skor = 4 .
3-2. Jika PGB &lt; 15% , maka Skor = 2 + ((40 x PGB) / 3) .
1-0. Tidak ada Skor kurang dari 2.
PGB = (NDTGB / NDT) x 100%
NDTGB = Jumlah dosen tetap yang memiliki jabatan fungsional Guru Besar.
NDT = Jumlah dosen tetap.</t>
        </r>
      </text>
    </comment>
    <comment ref="D67" authorId="0" shapeId="0" xr:uid="{00000000-0006-0000-0000-000018000000}">
      <text>
        <r>
          <rPr>
            <sz val="12"/>
            <color rgb="FF000000"/>
            <rFont val="Calibri"/>
            <scheme val="minor"/>
          </rPr>
          <t>Nilai
4. Jika PDS ≥ 80% , maka Skor = 4 .
3-1. Jika PDS &lt; 80% , maka Skor = 1 + ((15 x PDS) / 4) .
0. Tidak ada Skor kurang dari 1.
PDS = (NDS / NDT) x 100%
NDS = Jumlah dosen tetap bersertifikasi pendidik profesional/sertifikat profesi/sertifikat kompetensi.
NDT = Jumlah dosen tetap.</t>
        </r>
      </text>
    </comment>
    <comment ref="D68" authorId="0" shapeId="0" xr:uid="{00000000-0006-0000-0000-000019000000}">
      <text>
        <r>
          <rPr>
            <sz val="12"/>
            <color rgb="FF000000"/>
            <rFont val="Calibri"/>
            <scheme val="minor"/>
          </rPr>
          <t>Nilai
4. Jika PDTT ≤  10% , maka Skor = 4 .
3-2. Jika 10% &lt; PDTT ≤ 40% , maka Skor = (14 - (20 x PDTT)) / 3 .
1-0. Jika PDTT &gt; 40% , maka Skor = 0 .
PDTT = (NDTT / (NDTT + NDT)) x 100%
NDTT = Jumlah dosen tidak tetap.
NDT = Jumlah dosen tetap.</t>
        </r>
      </text>
    </comment>
    <comment ref="D69" authorId="0" shapeId="0" xr:uid="{00000000-0006-0000-0000-00001A000000}">
      <text>
        <r>
          <rPr>
            <sz val="12"/>
            <color rgb="FF000000"/>
            <rFont val="Calibri"/>
            <scheme val="minor"/>
          </rPr>
          <t>Nilai
4. Jika 20 ≤ RMDT ≤ 30 , maka Skor = 4 .
3-0. Jika RMDT &lt; 20 , maka Skor = RMDT / 5 .
    3-1. Jika 30 &lt; RMDT &lt; 50 , maka Skor = 10 - (RMDT / 5) .
    0. Jika RMDT ≥ 50 , maka Skor = 0 .
RMDT = NM / NDT
NM = Jumlah mahasiswa (reguler dan transfer) pada program utama pada saat TS.
NDT = Jumlah dosen tetap.</t>
        </r>
      </text>
    </comment>
    <comment ref="D70" authorId="0" shapeId="0" xr:uid="{00000000-0006-0000-0000-00001D000000}">
      <text>
        <r>
          <rPr>
            <sz val="12"/>
            <color rgb="FF000000"/>
            <rFont val="Calibri"/>
            <scheme val="minor"/>
          </rPr>
          <t>Nilai
4. Jika RI ≥ a , maka Skor = 4 .
3-2. Jika RI &lt; a dan RN ≥ b , maka Skor = 3 + (RI / a) .
       Jika 0 &lt; RI &lt; a dan 0 &lt; RN &lt; b , maka Skor = 2 + (2 x (RI /a)) + (RN/b) - ((RI x RN) / (a x b))
1-0. Jika RI = 0 dan RN = 0 dan RL ≥ c , maka Skor = 2 .
       Jika RI = 0 dan RN = 0 dan RL &lt; c , maka Skor = (2 x RL) / c .
RI = NI / 3 / NDT , RN = NN / 3 / NDT , RL = NL / 3 / NDT
Faktor: a = 0,1 , b = 1 , c = 2
NI = Jumlah penelitian dengan biaya luar negeri dalam 3 tahun terakhir.
NN = Jumlah penelitian dengan biaya dalam negeri diluar PT dalam 3 tahun terakhir.
NL = Jumlah penelitian dengan biaya dari PT atau mandiri dalam 3 tahun terakhir.
NDT = Jumlah dosen tetap.</t>
        </r>
      </text>
    </comment>
    <comment ref="D71" authorId="0" shapeId="0" xr:uid="{00000000-0006-0000-0000-00001E000000}">
      <text>
        <r>
          <rPr>
            <sz val="12"/>
            <color rgb="FF000000"/>
            <rFont val="Calibri"/>
            <scheme val="minor"/>
          </rPr>
          <t>Nilai
4. Jika RI ≥ a , maka Skor = 4 .   
3-2. Jika RI &lt; a dan RN ≥ b , maka Skor = 3 + (RI / a) .
        Jika 0 &lt; RI &lt; a dan 0 &lt; RN &lt; b , maka Skor = 2 + (2 x (RI /a)) + (RN/b) - ((RI x RN) / (a x b))
1-0. Jika RI = 0 dan RN = 0 dan RL ≥ c , maka Skor = 2 .
        Jika RI = 0 dan RN = 0 dan RL &lt; c , maka Skor = (2 x RL) / c .
RI = NI
/ 3 / NDT , RN = NN / 3 / NDT , RL = NL / 3 / NDT
Faktor: a = 0,05 , b = 0,5 , c = 1
NI = Jumlah PkM dengan biaya luar negeri dalam 3 tahun terakhir.
NN = Jumlah PkM dengan biaya dalam negeri diluar PT dalam 3 tahun terakhir.
NL = Jumlah PkM dengan biaya dari PT atau mandiri dalam 3 tahun terakhir.
NDT = Jumlah dosen tetap.</t>
        </r>
      </text>
    </comment>
    <comment ref="D72" authorId="0" shapeId="0" xr:uid="{00000000-0006-0000-0000-00001F000000}">
      <text>
        <r>
          <rPr>
            <sz val="12"/>
            <color rgb="FF000000"/>
            <rFont val="Calibri"/>
            <scheme val="minor"/>
          </rPr>
          <t>Nilai
4. Jika RRD ≥ 0,5 , maka Skor = 4 .
3-2. Jika RRD ≤ 0,5 , maka Skor = 2 + (4 x RRD) .
1-0. Tidak ada Skor kurang dari 2.
Pencapaian prestasi dosen dalam bentuk seperti:
(1) menjadi visiting professor di perguruan tinggi nasional/ internasional.
(2) menjadi keynote speaker /invited speaker pada pertemuan ilmiah tingkat nasional/ internasional.
(3) menjadi staf ahli di lembaga tingkat nasional/ internasional.
(4) menjadi editor atau mitra bestari pada jurnal nasional terakreditasi/ jurnal internasional bereputasi.
(5) mendapat penghargaan atas prestasi dan kinerja di tingkat nasional/ internasional.
RRD = NRD / NDT
NRD = Jumlah pengakuan atas prestasi/kinerja dosen tetap dalam 3 tahun terakhir.
NDT = Jumlah dosen tetap.</t>
        </r>
      </text>
    </comment>
    <comment ref="D73" authorId="0" shapeId="0" xr:uid="{00000000-0006-0000-0000-000023000000}">
      <text>
        <r>
          <rPr>
            <sz val="12"/>
            <color rgb="FF000000"/>
            <rFont val="Calibri"/>
            <scheme val="minor"/>
          </rPr>
          <t>Nilai
4. Perguruan tinggi memiliki tendik yang memenuhi tingkat kecukupan dan kualifikasi berdasarkan jenis pekerjaannya (pustakawan, laboran, teknisi, dll.) untuk mendukung pelaksanaan tridharma, fungsi dan pengembangan institusi secara efektif.
3. Perguruan tinggi memiliki tendik yang memenuhi tingkat kecukupan dan kualifikasi berdasarkan jenis pekerjaannya (pustakawan, laboran, teknisi, dll.) untuk mendukung pelaksanaan tridharma dan fungsi institusi secara efektif.
2. Perguruan tinggi memiliki tendik yang memenuhi tingkat kecukupan dan kualifikasi berdasarkan jenis pekerjaannya (pustakawan, laboran, teknisi, dll.) untuk mendukung pelaksanaan tridharma secara efektif.
1. Perguruan tinggi memiliki tendik yang belum memenuhi tingkat kecukupan dan kualifikasi berdasarkan jenis pekerjaannya (pustakawan, laboran, teknisi, dll.)
0. Tidak ada Skor kurang dari 1.</t>
        </r>
      </text>
    </comment>
    <comment ref="D79" authorId="0" shapeId="0" xr:uid="{00000000-0006-0000-0000-000026000000}">
      <text>
        <r>
          <rPr>
            <sz val="12"/>
            <color rgb="FF000000"/>
            <rFont val="Calibri"/>
            <scheme val="minor"/>
          </rPr>
          <t>Nilai
4. Jika PDM ≤ 75% , maka Skor = 4 .
Jika DOP ≥ 20 , maka Skor = 4
3-2. Jika PDM &gt; 75% , maka Skor = 10 - (8 x PDM) .
0. Tidak ada Skor kurang dari 2.
PDM = (DM / DT) x 100%
DM = Jumlah dana yang bersumber dari penerimaan mahasiswa dalam 3 tahun terakhir.
DT = Jumlah penerimaan dana perguruan tinggi dalam 3 tahun terakhir.</t>
        </r>
      </text>
    </comment>
    <comment ref="D80" authorId="0" shapeId="0" xr:uid="{00000000-0006-0000-0000-000027000000}">
      <text>
        <r>
          <rPr>
            <sz val="12"/>
            <color rgb="FF000000"/>
            <rFont val="Calibri"/>
            <scheme val="minor"/>
          </rPr>
          <t>Nilai
4. Jika PDL ≥ 10% , maka Skor = 4 .
Jika DPD ≥ 10 , maka Skor = 4
3-2. Jika PDL &lt; 10% , maka Skor = (20 x PDL) + 2 .
0. Tidak ada Skor kurang dari 2.
Perolehan dana melalui:
a. pendapatan atas kegiatan/income generating activities (jasa layanan profesi dan/atau keahlian, produk institusi, kerjasama kelembagaan, dll.),
b. sumber lain (hibah, dana lestari dan filantropis, dll.).
PDL = (DK / DT) x 100%
DL = Jumlah dana yang bersumber selain dari mahasiswa dalam 3 tahun terakhir.
DT = Jumlah penerimaan dana perguruan tinggi dalam 3 tahun terakhir.</t>
        </r>
      </text>
    </comment>
    <comment ref="D81" authorId="0" shapeId="0" xr:uid="{00000000-0006-0000-0000-000028000000}">
      <text>
        <r>
          <rPr>
            <sz val="12"/>
            <color rgb="FF000000"/>
            <rFont val="Calibri"/>
            <scheme val="minor"/>
          </rPr>
          <t>Nilai
4. Jika DOM ≥ 20 , maka Skor = 4 .
3-0. Jika DOM &lt; 20 , maka Skor = DOM / 5 .
DOM = DOP / 3 / NM
DOP = Jumlah dana operasional penyelenggaraan pendidikan dalam 3 tahun terakhir (Satuan: juta Rupiah).
NM = Jumlah mahasiswa aktif pada saat TS.</t>
        </r>
      </text>
    </comment>
    <comment ref="D82" authorId="0" shapeId="0" xr:uid="{00000000-0006-0000-0000-000029000000}">
      <text>
        <r>
          <rPr>
            <sz val="12"/>
            <color rgb="FF000000"/>
            <rFont val="Calibri"/>
            <scheme val="minor"/>
          </rPr>
          <t>Nilai
4. Jika DPD ≥ 20 , maka Skor = 4 .
3-0. Jika DPD &lt; 20 , maka Skor = DPD / 5 .
DPD = DP / 3 / NDT
DP = Jumlah dana penelitian yang diperoleh dosen tetap dalam 3 tahun terakhir (Satuan: juta Rupiah).
NDT = Jumlah dosen tetap.</t>
        </r>
      </text>
    </comment>
    <comment ref="D83" authorId="0" shapeId="0" xr:uid="{00000000-0006-0000-0000-00002A000000}">
      <text>
        <r>
          <rPr>
            <sz val="12"/>
            <color rgb="FF000000"/>
            <rFont val="Calibri"/>
            <scheme val="minor"/>
          </rPr>
          <t>Nilai
4. Jika DPkMD ≥ 5 , maka Skor = 4 .
3-0. Jika DPkMD &lt; 5 , maka Skor = (4 x DPkMD) / 5 .
DPkMD = DPkM / 3 / NDT
DPkM = Jumlah dana PkM yang diperoleh dosen tetap dalam 3 tahun terakhir (Satuan: juta Rupiah).
NDT = Jumlah dosen tetap.</t>
        </r>
      </text>
    </comment>
    <comment ref="D84" authorId="1" shapeId="0" xr:uid="{19AFF94D-F2BD-4A5D-88C6-FEA173646C9C}">
      <text>
        <r>
          <rPr>
            <sz val="11"/>
            <color indexed="81"/>
            <rFont val="Calibri"/>
            <family val="2"/>
            <scheme val="major"/>
          </rPr>
          <t>Nilai
4. Jika PDP ≥ 5% , maka Skor = 4 .
3-0. Jika PDP &lt; 5% , maka Skor = 80 x PDP .
PDP = (DP / DT) x 100%
DP = Jumlah dana yang digunakan perguruan tinggi untuk kegiatan penelitian dalam 3 tahun terakhir.
DT = Jumlah penggunaan anggaran perguruan tinggi dalam 3 tahun terakhir.</t>
        </r>
      </text>
    </comment>
    <comment ref="D85" authorId="1" shapeId="0" xr:uid="{8F47464D-88EB-45F0-A8F2-33BD6DAF2DD7}">
      <text>
        <r>
          <rPr>
            <sz val="11"/>
            <color indexed="81"/>
            <rFont val="Calibri"/>
            <family val="2"/>
            <scheme val="major"/>
          </rPr>
          <t>Nilai
4. Jika PDPkM ≥ 1% , maka Skor = 4 .
3-0. Jika PDPkM &lt; 1% , maka Skor = 400 x PDPkM .
PDPkM = (DPkM / DT) x 100%
DPkM = Jumlah dana yang digunakan perguruan tinggi untuk kegiatan PkM dalam 3 tahun terakhir.
DT = Jumlah penggunaan anggaran perguruan tinggi dalam 3 tahun terakhir.</t>
        </r>
      </text>
    </comment>
    <comment ref="D86" authorId="0" shapeId="0" xr:uid="{00000000-0006-0000-0000-00002B000000}">
      <text>
        <r>
          <rPr>
            <sz val="12"/>
            <color rgb="FF000000"/>
            <rFont val="Calibri"/>
            <scheme val="minor"/>
          </rPr>
          <t>Nilai
4. Perguruan tinggi memiliki sarana dan prasarana yang relevan dan mutakhir untuk mendukung pembelajaran, penelitian, PkM, dan memfasilitasi yang berkebutuhan khusus sesuai SN-DIKTI.
3. Perguruan tinggi memiliki sarana dan prasarana yang relevan untuk mendukung pembelajaran, penelitian, PkM, dan memfasilitasi yang berkebutuhan khusus sesuai SN-DIKTI.
2. Perguruan tinggi memiliki sarana dan prasarana untuk mendukung pembelajaran, penelitian, PkM, dan memfasilitasi yang berkebutuhan khusus sesuai SN-DIKTI.
1. Perguruan tinggi memiliki sarana dan prasarana yang kurang mendukung pembelajaran, penelitian, PkM, dan memfasilitasi yang berkebutuhan khusus sesuai SN-DIKTI.
0. Perguruan tinggi tidak memiliki sarana dan prasarana untuk mendukung pembelajaran, penelitian, PkM dan memfasilitasi yang berkebutuhan khusus sesuai SN-DIKTI.</t>
        </r>
      </text>
    </comment>
    <comment ref="D87" authorId="1" shapeId="0" xr:uid="{EEEDF162-3573-4850-8C68-8E0F077B6F64}">
      <text>
        <r>
          <rPr>
            <sz val="11"/>
            <color indexed="81"/>
            <rFont val="Calibri"/>
            <family val="2"/>
            <scheme val="major"/>
          </rPr>
          <t>Nilai
4. Perguruan tinggi memiliki sistem informasi untuk layanan administrasi yang terbukti efektif memenuhi aspek-aspek berikut:
1) mencakup layanan akademik, keuangan, SDM, dan sarana dan prasarana (aset),
2) mudah diakses oleh seluruh unit kerja dalam lingkup institusi,
3) lengkap dan mutakhir,
4) seluruh jenis layanan telah terintegrasi dan digunakan untuk pengambilan keputusan, dan
5) seluruh jenis layanan yang terintegrasi dievaluasi secara berkala dan hasilnya ditindak lanjuti untuk penyempurnaan sistem informasi.
3. Perguruan tinggi memiliki sistem informasi untuk layanan administrasi yang terbukti efektif memenuhi aspek-aspek berikut:
1) mencakup layanan akademik, keuangan, SDM, dan sarana dan prasarana (aset),
2) mudah diakses oleh seluruh unit kerja dalam lingkup institusi,
3) lengkap dan mutakhir, dan
4) seluruh jenis layanan telah terintegrasi dan digunakan untuk pengambilan keputusan.
2. Perguruan tinggi memiliki sistem informasi untuk layanan administrasi yang memenuhi aspek-
aspek berikut:
1) mencakup layanan akademik, keuangan, SDM, dan sarana dan prasarana (aset),
2) mudah diakses oleh seluruh unit kerja dalam lingkup institusi, dan
3) lengkap dan mutakhir.
1. Perguruan tinggi memiliki sistem informasi untuk layanan administrasi namun belum memenuhi seluruh aspek.
0. Perguruan tinggi tidak memiliki sistem informasi untuk layanan administrasi.</t>
        </r>
      </text>
    </comment>
    <comment ref="D88" authorId="1" shapeId="0" xr:uid="{E945DEB4-31A4-43D3-8311-77C6C4AA9DB5}">
      <text>
        <r>
          <rPr>
            <sz val="11"/>
            <color indexed="81"/>
            <rFont val="Calibri"/>
            <family val="2"/>
            <scheme val="major"/>
          </rPr>
          <t>Nilai
4. Perguruan tinggi memiliki sistem informasi untuk layanan proses pembelajaran, penelitian, dan PkM yang terbukti efektif memenuhi aspek-aspek berikut:
1) ketersediaan layanan e-learning , perpustakaan (e-journal , e-book , e-repository , dll.),
2) mudah diakses oleh sivitas akademika, dan
3) seluruh jenis layanan dievaluasi secara berkala yang hasilnya ditindak lanjuti untuk penyempurnaan sistem informasi.
3. Perguruan tinggi memiliki sistem informasi untuk layanan proses pembelajaran, penelitian, dan PkM yang terbukti efektif memenuhi aspek- aspek berikut:
1) ketersediaan layanan e-learning , perpustakaan (e-journal , e-book , e-
repository , dll.),
2) mudah diakses oleh sivitas akademika, dan
3) seluruh jenis layanan dievaluasi secara berkala.
2. Perguruan tinggi memiliki sistem informasi untuk layanan proses pembelajaran, penelitian, dan PkM yang memenuhi aspek-aspek sebagai berikut:
1) ketersediaan layanan e-learning , perpustakaan (e-journal , e-book , e-repository , dll.), dan
2) mudah diakses oleh
sivitas akademika.
1. Perguruan tinggi memiliki sistem informasi untuk layanan proses pembelajaran, penelitian, dan PkM namun belum lengkap.
0. Perguruan tinggi tidak memiliki sistem informasi untuk layanan proses pembelajaran, penelitian, dan PkM.</t>
        </r>
      </text>
    </comment>
    <comment ref="D94" authorId="0" shapeId="0" xr:uid="{00000000-0006-0000-0000-00002C000000}">
      <text>
        <r>
          <rPr>
            <sz val="12"/>
            <color rgb="FF000000"/>
            <rFont val="Calibri"/>
            <scheme val="minor"/>
          </rPr>
          <t>Nilai
4. Perguruan tinggi memiliki kebijakan pengembangan kurikulum yang mempertimbangkan keterkaitan dengan visi dan misi (mandat) perguruan tinggi, pengembangan ilmu pengetahuan dan kebutuhan stakeholders yang komprehensif dan mempertimbangkan perubahan di masa depan.
3. Perguruan tinggi memiliki kebijakan pengembangan kurikulum yang mempertimbangkan keterkaitan dengan visi dan misi (mandat) perguruan tinggi, pengembangan ilmu pengetahuan dan kebutuhan stakeholders yang komprehensif.
2. kebijakan pengembangan kurikulum yang mempertimbangkan keterkaitan dengan visi dan misi (mandat) perguruan tinggi, pengembangan ilmu pengetahuan dan kebutuhan stakeholders.
1. Perguruan tinggi memiliki kebijakan pengembangan kurikulum yang mempertimbangkan keterkaitan dengan visi dan misi (mandat) perguruan tinggi namun belum mencakup pengembangan ilmu pengetahuan dan kebutuhan stakeholders.
0. Perguruan tinggi tidak memiliki kebijakan pengembangan kurikulum.</t>
        </r>
      </text>
    </comment>
    <comment ref="D95" authorId="0" shapeId="0" xr:uid="{00000000-0006-0000-0000-00002D000000}">
      <text>
        <r>
          <rPr>
            <sz val="12"/>
            <color rgb="FF000000"/>
            <rFont val="Calibri"/>
            <scheme val="minor"/>
          </rPr>
          <t>Nilai
4. Perguruan tinggi memiliki pedoman pengembangan kurikulum yang memuat:
1) Profil lulusan, capaian pembelajaran yang mengacu kepada KKNI, bahan kajian, struktur kurikulum dan rencana pembelajaran semester (RPS) yang mengacu ke SN-DIKTI dan benchmark pada institusi internasional, peraturan- peraturan terkini, dan kepekaan terhadap isu- isu terkini meliputi pendidikan karakter, SDGs, NAPZA, dan pendidikan anti korupsi sesuai dengan program pendidikan yang dilaksanakan,
2) Mekanisme penetapan (legalitas) kurikulum yang melibatkan unsur-unsur yang berwenang dalam institusi secara akuntabel dan transparan.
3. Perguruan tinggi memiliki pedoman pengembangan kurikulum yang memuat:
1) Profil lulusan, capaian pembelajaran yang mengacu kepada KKNI, bahan kajian, struktur kurikulum dan rencana pembelajaran semester (RPS) yang mengacu ke SN-DIKTI dan benchmark pada institusi nasional, peraturan- peraturan terkini, dan kepekaan terhadap isu- isu terkini meliputi pendidikan karakter,
NAPZA, dan pendidikan anti korupsi sesuai dengan program pendidikan yang dilaksanakan,
2) Mekanisme penetapan (legalitas) kurikulum yang melibatkan unsur-unsur yang berwenang dalam institusi.
2. Perguruan tinggi memiliki pedoman pengembangan kurikulum yang memuat:
1) Profil lulusan, capaian pembelajaran yang mengacu kepada KKNI, bahan kajian, struktur kurikulum dan rencana pembelajaran semester (RPS) yang mengacu ke SN-DIKTI,
2) Mekanisme penetapan (legalitas) kurikulum yang melibatkan unsur-unsur yang berwenang dalam institusi. 
1. Perguruan tinggi memiliki pedoman pengembangan kurikulum namun belum lengkap.
0. Perguruan tinggi tidak memiliki pedoman pengembangan kurikulum.</t>
        </r>
      </text>
    </comment>
    <comment ref="D96" authorId="0" shapeId="0" xr:uid="{00000000-0006-0000-0000-00002E000000}">
      <text>
        <r>
          <rPr>
            <sz val="12"/>
            <color rgb="FF000000"/>
            <rFont val="Calibri"/>
            <scheme val="minor"/>
          </rPr>
          <t>Nilai
4. Perguruan tinggi memiliki pedoman implementasi kurikulum yang mencakup perencanaan, pelaksanaan, pemantauan, dan peninjauan kurikulum yang mempertimbangkan umpan balik dari para pemangku kepentingan, pencapaian isu-isu strategis untuk menjamin kesesuaian dan kemutakhirannya.
3. pedoman implementasi kurikulum yang mencakup perencanaan, pelaksanaan, pemantauan, dan peninjauan kurikulum yang mempertimbangkan umpan balik dari para pemangku kepentingan dan pencapaian isu-isu strategis untuk menjamin kesesuaiannya.
2. Perguruan tinggi memiliki pedoman implementasi kurikulum yang mencakup perencanaan, pelaksanaan, pemantauan, dan peninjauan kurikulum yang mempertimbangkan umpan balik dari para pemangku kepentingan.
1. Perguruan tinggi memiliki pedoman implementasi kurikulum namun tidak lengkap.
0. Perguruan tinggi tidak memiliki pedoman implementasi kurikulum.</t>
        </r>
      </text>
    </comment>
    <comment ref="D97" authorId="0" shapeId="0" xr:uid="{00000000-0006-0000-0000-00002F000000}">
      <text>
        <r>
          <rPr>
            <sz val="12"/>
            <color rgb="FF000000"/>
            <rFont val="Calibri"/>
            <scheme val="minor"/>
          </rPr>
          <t>Nilai
4. Perguruan tinggi memiliki pedoman yang komprehensif dan rinci tentang penerapan sistem penugasan dosen berdasarkan kebutuhan, kualifikasi, keahlian dan pengalaman dalam proses pembelajaran.
3. Perguruan tinggi memiliki pedoman yang komprehensif tentang penerapan sistem penugasan dosen berdasarkan kebutuhan, kualifikasi, keahlian dan pengalaman dalam proses pembelajaran.
2. Perguruan tinggi memiliki pedoman tentang penerapan sistem penugasan dosen berdasarkan kebutuhan, kualifikasi, keahlian dan pengalaman dalam proses pembelajaran.
1. Perguruan tinggi memiliki pedoman yang belum lengkap tentang penerapan sistem penugasan dosen.
0. Perguruan tinggi tidak memiliki pedoman tentang penerapan sistem penugasan dosen.</t>
        </r>
      </text>
    </comment>
    <comment ref="D98" authorId="1" shapeId="0" xr:uid="{EAB6C4F4-31BF-410C-95F3-E0427839E741}">
      <text>
        <r>
          <rPr>
            <sz val="11"/>
            <color indexed="81"/>
            <rFont val="Calibri"/>
            <family val="2"/>
            <scheme val="major"/>
          </rPr>
          <t>Nilai
4. Perguruan tinggi memiliki pedoman yang komprehensif dan rinci tentang penetapan strategi, metode dan media pembelajaran, serta penilaian pembelajaran.
3. Perguruan tinggi memiliki pedoman yang komprehensif tentang penetapan strategi, metode dan media pembelajaran, serta penilaian pembelajaran.
2. Perguruan tinggi memiliki pedoman tentang penetapan strategi, metode dan media pembelajaran, serta penilaian pembelajaran.
1. Perguruan tinggi memiliki pedoman yang belum lengkap tentang penetapan strategi, metode dan media pembelajaran, serta penilaian pembelajaran.
0. Perguruan tinggi belum memiliki pedoman tentang penetapan strategi, metode dan media pembelajaran, serta penilaian pembelajaran.</t>
        </r>
      </text>
    </comment>
    <comment ref="D99" authorId="1" shapeId="0" xr:uid="{D7232142-CF21-4948-94C4-E44C59E84444}">
      <text>
        <r>
          <rPr>
            <sz val="11"/>
            <color indexed="81"/>
            <rFont val="Calibri"/>
            <family val="2"/>
            <scheme val="major"/>
          </rPr>
          <t>Nilai
4. Perguruan tinggi telah melaksanakan monitoring dan evaluasi yang efektif tentang mutu proses pembelajaran yang hasilnya terdokumentasi secara komprehensif dan ditindak lanjuti secara berkelanjutan.
3. Perguruan tinggi telah melaksanakan monitoring dan evaluasi yang efektif tentang mutu proses pembelajaran yang hasilnya terdokumentasi dan ditindak lanjuti.
2. Perguruan tinggi telah melaksanakan monitoring dan evaluasi tentang mutu proses pembelajaran yang hasilnya terdokumentasi.
1. Perguruan tinggi telah melaksanakan monitoring dan evaluasi tentang mutu proses pembelajaran namun hasilnya belum terdokumentasi.
0. Perguruan tinggi belum melaksanakan monitoring dan evaluasi tentang mutu proses pembelajaran.</t>
        </r>
      </text>
    </comment>
    <comment ref="D100" authorId="0" shapeId="0" xr:uid="{00000000-0006-0000-0000-000030000000}">
      <text>
        <r>
          <rPr>
            <sz val="12"/>
            <color rgb="FF000000"/>
            <rFont val="Calibri"/>
            <scheme val="minor"/>
          </rPr>
          <t>Nilai
4. Perguruan tinggi memiliki dokumen formal kebijakan dan pedoman yang komprehensif dan rinci untuk mengintegrasikan kegiatan penelitian dan PkM ke dalam pembelajaran.
3. Perguruan tinggi memiliki dokumen formal kebijakan dan pedoman yang komprehensif untuk mengintegrasikan kegiatan penelitian dan PkM ke dalam pembelajaran.
2. Perguruan tinggi memiliki dokumen formal kebijakan dan pedoman untuk mengintegrasikan kegiatan penelitian dan PkM ke dalam pembelajaran.
1. Perguruan tinggi memiliki dokumen formal kebijakan dan pedoman yang belum lengkap untuk mengintegrasikan kegiatan penelitian atau PkM ke dalam pembelajaran.
0. Perguruan tinggi tidak memiliki dokumen formal kebijakan dan pedoman untuk mengintegrasikan kegiatan penelitian dan PkM ke dalam pembelajaran.</t>
        </r>
      </text>
    </comment>
    <comment ref="D101" authorId="0" shapeId="0" xr:uid="{00000000-0006-0000-0000-000031000000}">
      <text>
        <r>
          <rPr>
            <sz val="12"/>
            <color rgb="FF000000"/>
            <rFont val="Calibri"/>
            <scheme val="minor"/>
          </rPr>
          <t>Nilai
4. Perguruan tinggi memiliki pedoman pelaksanaan, evaluasi, pengendalian, dan peningkatan kualitas secara berkelanjutan terintegrasi kegiatan penelitian dan PkM ke dalam pembelajaran.
3. Perguruan tinggi memiliki pedoman pelaksanaan, evaluasi, pengendalian, dan peningkatan kualitas secara terintegrasi kegiatan penelitian dan PkM ke dalam pembelajaran.
2. Perguruan tinggi memiliki pedoman pelaksanaan, evaluasi dan pengendalian secara terintegrasi kegiatan
penelitian dan PkM ke dalam pembelajaran.
1. Perguruan tinggi memiliki pedoman yang belum lengkap tentang pelaksanaan, evaluasi dan pengendalian secara terintegrasi kegiatan penelitian dan PkM ke dalam pembelajaran.
0. Perguruan tinggi tidak memiliki pedoman pelaksanaan, evaluasi dan pengendalian secara terintegrasi kegiatan penelitian dan PkM ke dalam pembelajaran.</t>
        </r>
      </text>
    </comment>
    <comment ref="D102" authorId="1" shapeId="0" xr:uid="{74A8197F-6EBC-41B9-8454-58684F7F8A9A}">
      <text>
        <r>
          <rPr>
            <sz val="11"/>
            <color indexed="81"/>
            <rFont val="Calibri"/>
            <family val="2"/>
            <scheme val="major"/>
          </rPr>
          <t>Nilai
4. Perguruan tinggi memiliki bukti yang sahih tentang hasil monitoring dan evaluasi integrasi penelitian dan PkM terhadap pembelajaran yang ditindak lanjuti secara berkelanjutan.
3. Perguruan tinggi memiliki bukti yang sahih tentang hasil monitoring dan evaluasi integrasi penelitian dan PkM terhadap pembelajaran yang ditindak lanjuti.
2. Perguruan tinggi memiliki bukti yang sahih tentang hasil monitoring dan evaluasi integrasi penelitian dan PkM terhadap pembelajaran.
1. Perguruan tinggi memiliki bukti yang sahih tentang hasil monitoring dan evaluasi integrasi penelitian dan PkM terhadap pembelajaran namun belum mencakup seluruh unit.
0. Perguruan tinggi tidak memiliki bukti yang sahih tentang hasil monitoring dan evaluasi integrasi penelitian dan PkM terhadap pembelajaran.</t>
        </r>
      </text>
    </comment>
    <comment ref="D103" authorId="0" shapeId="0" xr:uid="{00000000-0006-0000-0000-000032000000}">
      <text>
        <r>
          <rPr>
            <sz val="12"/>
            <color rgb="FF000000"/>
            <rFont val="Calibri"/>
            <scheme val="minor"/>
          </rPr>
          <t>Nilai
4. Perguruan tinggi memiliki dokumen formal kebijakan suasana akademik yang komprehensif dan rinci yang mencakup: otonomi keilmuan, kebebasan akademik, dan kebebasan mimbar akademik.
3. Perguruan tinggi memiliki dokumen formal kebijakan suasana akademik yang komprehensif yang mencakup: otonomi keilmuan, kebebasan akademik, dan kebebasan mimbar akademik.
2. Perguruan tinggi memiliki dokumen formal kebijakan suasana akademik yang mencakup: otonomi keilmuan, kebebasan akademik, dan kebebasan mimbar akademik.
1. Perguruan tinggi memiliki dokumen formal yang kurang lengkap tentang kebijakan suasana akademik.
0. Perguruan tinggi tidak memiliki dokumen formal kebijakan suasana akademik.</t>
        </r>
      </text>
    </comment>
    <comment ref="D104" authorId="0" shapeId="0" xr:uid="{00000000-0006-0000-0000-000033000000}">
      <text>
        <r>
          <rPr>
            <sz val="12"/>
            <color rgb="FF000000"/>
            <rFont val="Calibri"/>
            <scheme val="minor"/>
          </rPr>
          <t>Nilai
4. Perguruan tinggi memiliki bukti yang sahih tentang tingkat kepuasan dan umpan balik dari stakeholders internal tentang terbangunnya suasana akademik yang sehat dan kondusif, yang disurvey menggunakan instrumen yang sahih, andal, dan mudah digunakan serta dilakukan setiap tahun yang hasilnya (umpan balik) ditindaklanjuti bersesuaian dengan rencana strategis pengembangan suasana akademik.
3. Perguruan tinggi memiliki bukti yang sahih tentang tingkat kepuasan dan umpan balik dari stakeholders internal tentang terbangunnya suasana akademik yang sehat dan kondusif, yang disurvey menggunakan instrumen yang sahih, andal, dan mudah digunakan serta dilakukan setiap tahun namun hanya sebagian hasilnya (umpan balik) ditindaklanjuti.
2. Perguruan tinggi memiliki bukti yang sahih tentang tingkat kepuasan dan umpan balik dari stakeholders internal tentang terbangunnya suasana akademik yang sehat dan kondusif, yang disurvey menggunakan instrumen yang sahih, andal, dan mudah digunakan serta dilakukan setiap tahun.
1. Perguruan tinggi memiliki bukti yang sahih tentang tingkat kepuasan stakeholders tentang terbangunnya suasana akademik yang sehat dan kondusif.
0. Perguruan tinggi tidak memiliki bukti yang sahih tentang tingkat kepuasan stakeholders tentang suasana akademik.</t>
        </r>
      </text>
    </comment>
    <comment ref="D105" authorId="0" shapeId="0" xr:uid="{00000000-0006-0000-0000-000034000000}">
      <text>
        <r>
          <rPr>
            <sz val="12"/>
            <color rgb="FF000000"/>
            <rFont val="Calibri"/>
            <scheme val="minor"/>
          </rPr>
          <t>Nilai
4. Perguruan tinggi memiliki bukti yang sahih tentang analisis dan perencanaan strategis pengembangan suasana akademik dan implementasinya secara efektif dan konsisten.
3. Perguruan tinggi memiliki bukti yang sahih tentang analisis dan perencanaan strategis pengembangan suasana akademik dan implementasinya secara efektif.
2. Perguruan tinggi memiliki bukti yang sahih tentang analisis dan perencanaan strategis pengembangan suasana akademik dan implementasinya.
1. Perguruan tinggi memiliki dokumen tentang analisis dan perencanaan strategis pengembangan suasana akademik dan implementasinya namun tidak sahih.
0. Perguruan tinggi tidak memiliki dokumen analisis dan perencanaan strategis pengembangan suasana akademik dan implementasinya.</t>
        </r>
      </text>
    </comment>
    <comment ref="D111" authorId="0" shapeId="0" xr:uid="{00000000-0006-0000-0000-000040000000}">
      <text>
        <r>
          <rPr>
            <sz val="12"/>
            <color rgb="FF000000"/>
            <rFont val="Calibri"/>
            <scheme val="minor"/>
          </rPr>
          <t>Nilai
4. Perguruan tinggi memiliki dokumen formal Rencana Strategis Penelitian yang memuat landasan pengembangan, peta jalan penelitian, sumber daya (termasuk alokasi dana penelitian internal), sasaran program strategis dan indikator kinerja, serta berorientasi pada daya saing internasional.
3. Perguruan tinggi memiliki dokumen formal Rencana Strategis Penelitian yang memuat landasan pengembangan, peta jalan penelitian, sumber daya (termasuk alokasi dana penelitian internal), sasaran program strategis dan indikator kinerja, serta berorientasi pada daya saing nasional.
2. Perguruan tinggi memiliki dokumen formal Rencana Strategis Penelitian yang memuat landasan pengembangan, peta jalan penelitian, sumber daya (termasuk alokasi dana penelitian internal), sasaran program strategis dan indikator kinerja.
1. Tidak ada Skor antara 0 dan 2.
0. Perguruan tinggi tidak memiliki dokumen Rencana Strategis Penelitian.</t>
        </r>
      </text>
    </comment>
    <comment ref="D112" authorId="1" shapeId="0" xr:uid="{6236A430-E0F5-4632-861A-D5BF427D2B69}">
      <text>
        <r>
          <rPr>
            <sz val="11"/>
            <color indexed="81"/>
            <rFont val="Calibri"/>
            <family val="2"/>
            <scheme val="major"/>
          </rPr>
          <t>Nilai
4. Perguruan tinggi memiliki pedoman penelitian yang disosialisasikan, mudah diakses, sesuai dengan rencana strategis penelitian, serta dipahami oleh stakeholders .
3. Perguruan tinggi memiliki pedoman penelitian yang disosialisasikan, mudah diakses, serta dipahami oleh stakeholders .
2. Perguruan tinggi memiliki pedoman penelitian yang disosialisasikan dan mudah diakses oleh stakeholders .
1. Perguruan tinggi memiliki pedoman penelitian namun belum disosialisasikan.
0. Perguruan tinggi tidak memiliki pedoman penelitian.</t>
        </r>
      </text>
    </comment>
    <comment ref="D113" authorId="1" shapeId="0" xr:uid="{EBE62758-7C54-4615-B298-9A53DCAD920A}">
      <text>
        <r>
          <rPr>
            <sz val="11"/>
            <color indexed="81"/>
            <rFont val="Calibri"/>
            <family val="2"/>
            <scheme val="major"/>
          </rPr>
          <t>Nilai
4. Perguruan tinggi memiliki bukti yang sahih tentang pelaksanaan proses penelitian yang mencakup 6 aspek dan perguruan tinggi melakukan review terhadap pelaksanaan proses penelitian (aspek 1 s.d. 6) secara berkala dan ditindak lanjuti.
3. Perguruan tinggi memiliki bukti yang sahih tentang pelaksanaan proses penelitian yang mencakup 6 aspek dan perguruan tinggi melakukan review terhadap pelaksanaan proses penelitian (aspek 1 s.d. 6) secara berkala.
2. Perguruan tinggi memiliki bukti yang sahih tentang pelaksanaan proses penelitian yang mencakup 6 aspek.
1. Perguruan tinggi memiliki bukti yang sahih tentang pelaksanaan proses penelitian yang tidak lengkap.
0. Perguruan tinggi tidak memiliki bukti yang sahih tentang pelaksanaan proses penelitian.</t>
        </r>
      </text>
    </comment>
    <comment ref="D114" authorId="1" shapeId="0" xr:uid="{565D88F9-1D7E-42D4-AB04-3CF8A65051A0}">
      <text>
        <r>
          <rPr>
            <sz val="11"/>
            <color indexed="81"/>
            <rFont val="Calibri"/>
            <family val="2"/>
            <scheme val="major"/>
          </rPr>
          <t>Nilai
4. Perguruan tinggi memilik dokumen laporan kegiatan penelitian, yang memenuhi 5 aspek, yang dibuat oleh pengelola penelitian dilaporkan kepada pimpinan perguruan tinggi dan mitra/pemberi dana.
3. Perguruan tinggi memiliki dokumen laporan kegiatan penelitian yang memenuhi 3 dari 5 aspek, yang dibuat oleh pengelola penelitian kepada pimpinan perguruan tinggi dan mitra/pemberi dana terkait.
2. Perguruan tinggi memiliki dokumen laporan kegiatan penelitian yang dibuat oleh pengelola penelitian kepada pimpinan perguruan tinggi dan/atau mitra/pemberi dana terkait.
1. Perguruan tinggi memiliki dokumen laporan kegiatan penelitian yang dibuat oleh pengelola penelitian kepada pimpinan perguruan tinggi atau mitra/pemberi dana terkait.
0. Perguruan tinggi tidak memiliki dokumen laporan kegiatan penelitian.</t>
        </r>
      </text>
    </comment>
    <comment ref="D115" authorId="0" shapeId="0" xr:uid="{00000000-0006-0000-0000-000041000000}">
      <text>
        <r>
          <rPr>
            <sz val="12"/>
            <color rgb="FF000000"/>
            <rFont val="Calibri"/>
            <scheme val="minor"/>
          </rPr>
          <t>Nilai
4. Perguruan tinggi memiliki kelompok riset dan laboratorium riset yang fungsional yang ditunjukkan dengan:
1) adanya bukti legal formal keberadaan kelompok riset dan laboratorium riset,
2) keterlibatan aktif kelompok riset dalam jejaring tingkat nasional maupun internasional, serta
3) dihasilkannya produk riset yang bermanfaat untuk menyelesaikan permasalahan di masyarakat, dan
4) dihasilkannya produk riset yang berdaya saing internasional.
3. Perguruan tinggi memiliki kelompok riset dan laboratorium riset yang fungsional yang ditunjukkan dengan:
1) adanya bukti legal formal keberadaan kelompok riset dan laboratorium riset,
2) keterlibatan aktif kelompok riset dalam jejaring tingkat nasional, dan
3) menghasilkan produk riset yang bermanfaat untuk menyelesaikan permasalahan di masyarakat.
2. Perguruan tinggi memiliki kelompok riset dan laboratorium riset yang fungsional yang ditunjukkan dengan adanya bukti legal formal keberadaan kelompok riset dan laboratorium riset.
1. Perguruan tinggi mempunyai bukti yang sahih tentang keberadaan salah satu dari kelompok riset atau laboratorium riset.
0. Perguruan tinggi tidak mempunyai kelompok riset dan laboratorium riset.</t>
        </r>
      </text>
    </comment>
    <comment ref="D121" authorId="0" shapeId="0" xr:uid="{00000000-0006-0000-0000-000042000000}">
      <text>
        <r>
          <rPr>
            <sz val="12"/>
            <color rgb="FF000000"/>
            <rFont val="Calibri"/>
            <scheme val="minor"/>
          </rPr>
          <t>Nilai
4. Perguruan tinggi memiliki dokumen formal Rencana Strategis PkM yang memuat landasan pengembangan, peta jalan PkM, sumber daya (termasuk alokasi dana PkM internal), sasaran program strategis dan indikator kinerja, serta berorientasi pada daya saing internasional.
3. Perguruan tinggi memiliki dokumen formal Rencana Strategis PkM yang memuat landasan pengembangan, peta jalan PkM, sumber daya (termasuk alokasi dana PkM internal), sasaran program strategis dan indikator kinerja, serta berorientasi daya saing nasional.
2. Perguruan tinggi memiliki dokumen formal Rencana Strategis PkM yang memuat landasan pengembangan, peta jalan PkM, sumber daya (termasuk alokasi dana PkM internal), sasaran program strategis dan indikator kinerja.
1. Tidak ada Skor antara 0 dan 2.
0. Perguruan tinggi tidak memiliki dokumen Rencana Strategis PkM.</t>
        </r>
      </text>
    </comment>
    <comment ref="D122" authorId="1" shapeId="0" xr:uid="{D3A0C966-987C-4B08-92BF-4194600CB753}">
      <text>
        <r>
          <rPr>
            <sz val="11"/>
            <color indexed="81"/>
            <rFont val="Calibri"/>
            <family val="2"/>
            <scheme val="major"/>
          </rPr>
          <t>Nilai
4. Perguruan tinggi memiliki pedoman PkM yang disosialisasikan, mudah diakses, sesuai dengan rencana strategis PkM, serta dipahami oleh pemangku kepentingan.
3. Perguruan tinggi memiliki pedoman PkM yang disosialisasikan, mudah diakses, serta dipahami oleh pemangku kepentingan.
2. Perguruan tinggi memiliki pedoman PkM yang disosialisasikan dan mudah diakses oleh pemangku kepentingan.
1. Perguruan tinggi memiliki pedoman PkM namun belum disosialisasikan.
0. Perguruan tinggi tidak memiliki pedoman PkM.</t>
        </r>
      </text>
    </comment>
    <comment ref="D123" authorId="1" shapeId="0" xr:uid="{7D89A705-02C2-4502-9F2E-2706369727EC}">
      <text>
        <r>
          <rPr>
            <sz val="11"/>
            <color indexed="81"/>
            <rFont val="Calibri"/>
            <family val="2"/>
            <scheme val="major"/>
          </rPr>
          <t>Nilai
4. Perguruan tinggi memiliki bukti yang sahih tentang pelaksanaan proses PkM yang mencakup 6 aspek serta melakukan review terhadap pelaksanaan proses PkM (aspek 1 sampai 6) secara berkala dan ditindaklanjuti.
3. Perguruan tinggi memiliki bukti yang sahih tentang pelaksanaan proses PkM yang mencakup 6 aspek serta melakukan review terhadap pelaksanaan proses PkM (aspek 1 sampai 6) secara berkala.
2. Perguruan tinggi memiliki bukti yang sahih tentang pelaksanaan proses PkM yang mencakup 6 aspek.
1. Perguruan tinggi memiliki bukti yang sahih tentang pelaksanaan proses PkM yang tidak lengkap.
0. Perguruan tinggi tidak memiliki bukti yang sahih tentang pelaksanaan proses PkM.</t>
        </r>
      </text>
    </comment>
    <comment ref="D124" authorId="1" shapeId="0" xr:uid="{E440B08C-B9A1-4CE7-B9A6-71AF07CC1BE9}">
      <text>
        <r>
          <rPr>
            <sz val="11"/>
            <color indexed="81"/>
            <rFont val="Calibri"/>
            <family val="2"/>
            <scheme val="major"/>
          </rPr>
          <t>Nilai
4. Perguruan tinggi memiliki dokumen pelaporan kegiatan PkM dari pengelola PkM kepada pimpinan perguruan tinggi dan mitra/pemberi dana terkait yang memenuhi 5 aspek serta komprehensif, rinci, relevan, mutakhir dan disampaikan tepat waktu.
3. Perguruan tinggi memiliki dokumen pelaporan kegiatan PkM dari pengelola PkM kepada pimpinan perguruan tinggi dan mitra/pemberi dana terkait yang memenuhi 3 dari 5 aspek serta komprehensif, rinci, dan relevan, mutakhir dan disampaikan tepat waktu.
2. Perguruan tinggi memiliki dokumen pelaporan kegiatan PkM dari pengelola PkM kepada pimpinan perguruan tinggi dan/atau mitra/pemberi dana terkait.
1. Perguruan tinggi memiliki dokumen pelaporan kegiatan PkM dari pengelola PkM kepada pimpinan perguruan tinggi atau mitra/pemberi dana terkait.
0. Perguruan tinggi tidak memiliki dokumen pelaporan kegiatan PkM.</t>
        </r>
      </text>
    </comment>
    <comment ref="D125" authorId="0" shapeId="0" xr:uid="{00000000-0006-0000-0000-000043000000}">
      <text>
        <r>
          <rPr>
            <sz val="12"/>
            <color rgb="FF000000"/>
            <rFont val="Calibri"/>
            <scheme val="minor"/>
          </rPr>
          <t>Nilai
4. Perguruan tinggi memiliki kelompok pelaksana PkM yang fungsional yang ditunjukkan dengan:
1) adanya bukti legal formal keberadaan kelompok pelaksana PkM,
2) dihasilkannya produk PkM yang bermanfaat untuk menyelesaikan permasalahan di masyarakat, dan
3) dihasilkannya produk PkM yang berdaya saing nasional.
3. Perguruan tinggi memiliki kelompok pelaksana PkM yang fungsional yang ditunjukkan dengan:
1) adanya bukti legal formal keberadaan kelompok pelaksana PkM, dan
2) dihasilkannya produk PkM yang bermanfaat untuk menyelesaikan permasalahan di masyarakat.
2. Perguruan tinggi memiliki kelompok pelaksana PkM yang fungsional yang ditunjukkan dengan adanya bukti legal formal keberadaan kelompok pelaksana PkM.
1. Perguruan tinggi tidak mempunyai bukti legal formal keberadaan kelompok pelaksana PkM.
0. Perguruan tinggi tidak mempunyai kelompok pelaksana PkM.</t>
        </r>
      </text>
    </comment>
    <comment ref="D131" authorId="0" shapeId="0" xr:uid="{00000000-0006-0000-0000-000044000000}">
      <text>
        <r>
          <rPr>
            <sz val="12"/>
            <color rgb="FF000000"/>
            <rFont val="Calibri"/>
            <scheme val="minor"/>
          </rPr>
          <t>Nilai
Perhitungan Skor untuk program Diploma dan Sarjana:
4. Jika IPK ≥ 3,25 , maka Skor = 4 .
3-2. Jika 2,00 ≤ IPK &lt; 3,25 , maka Skor = ((8 x IPK) - 6) / 5 .
1-0. Tidak ada Skor kurang dari 2.
Perhitungan Skor untuk program Profesi, Magister dan Doktor:
4. Jika IPK ≥ 3,50 , maka Skor = 4 .
3-2. Jika 3,00 ≤ IPK &lt; 3,50 , maka Skor = (4 x IPK) - 10 .
1-0. Tidak ada Skor kurang dari 2.
Skor akhir dihitung berdasarkan perhitungan rata-rata terbobot terhadap jumlah program studi pada setiap program pendidikan.
Skor akhir = S(Skori x NPi) / SNPi
NPi = jumlah program studi pada program pendidikan ke-I , i = 1, 2, ..., 7</t>
        </r>
      </text>
    </comment>
    <comment ref="D132" authorId="0" shapeId="0" xr:uid="{00000000-0006-0000-0000-000045000000}">
      <text>
        <r>
          <rPr>
            <sz val="12"/>
            <color rgb="FF000000"/>
            <rFont val="Calibri"/>
            <scheme val="minor"/>
          </rPr>
          <t xml:space="preserve">Nilai
4. Jika RI ≥ a , maka Skor = 4 .
3-2.Jika RI &lt; a dan RN ≥ b , maka Skor = 3 + (RI / a) .
      Jika RI &lt; a dan RN &lt; b , maka Skor = 2 + (2 x (RI /a)) + (RN /b) - ((RI x RN)/(a x b)) .
1. Jika RI = 0 dan RN = 0 dan RL ≥ c , maka Skor = 2 .
    Jika RI = 0 dan RN = 0 dan RL &lt; c , maka Skor = 1 + (RL / c)
0. Tidak ada Skor kurang dari 1.
RI = NI / NM , RN = NN / NM , RL = NL / NM
Faktor: a = 0,05% , b = 1% , c = 5%
NI = Jumlah prestasi akademik internasional.
NN = Jumlah prestasi akademik nasional.
NL = Jumlah prestasi akademik wilayah/lokal.
NM = Jumlah mahasiswa aktif pada saat TS.
</t>
        </r>
      </text>
    </comment>
    <comment ref="D133" authorId="0" shapeId="0" xr:uid="{00000000-0006-0000-0000-000046000000}">
      <text>
        <r>
          <rPr>
            <sz val="12"/>
            <color rgb="FF000000"/>
            <rFont val="Calibri"/>
            <scheme val="minor"/>
          </rPr>
          <t>Nilai
4. Jika RI ≥ a , maka Skor = 4
3-2. Jika RI &lt; a dan RN ≥ b , maka Skor = 3 + (RI / a) .
       Jika RI &lt; a dan RN &lt; b , maka Skor = 2 + (2 x (RI/a)) + (RN /b) - ((RI x RN)/(a x b)) .
1. Jika RI = 0 dan RN = 0 dan RL ≥ c , maka Skor = 2 .
    Jika RI = 0 dan RN = 0 dan RL &lt; c , maka Skor = 1 + (RL / c) .
0. Tidak ada Skor kurang dari 1.
RI = NI / NM , RN = NN / NM , RL = NL / NM 
Faktor: a = 0,1% , b = 2% , c = 10%
NI = Jumlah prestasi non-akademik internasional.
NN = Jumlah prestasi non-akademik nasional.
NL = Jumlah prestasi non-akademik wilayah/lokal.
NM = Jumlah mahasiswa aktif pada saat TS.</t>
        </r>
      </text>
    </comment>
    <comment ref="D134" authorId="0" shapeId="0" xr:uid="{00000000-0006-0000-0000-000047000000}">
      <text>
        <r>
          <rPr>
            <sz val="12"/>
            <color rgb="FF000000"/>
            <rFont val="Calibri"/>
            <scheme val="minor"/>
          </rPr>
          <t xml:space="preserve">Nilai
Perhitungan Skor untuk program Doktor/Subspesialis:
4. Jika 2,5 ≤ MS ≤ 3,5 , maka Skor2 = 4
3-1. Jika 2 ≤ MS &lt; 2,5 , maka Skor1 = (8 x MS) - 16
       Jika 3,5 &lt; MS ≤ 7 , maka Skor1 = (56 - (8 x MS)) / 7
0. Jika MS &lt; 2 atau MS &gt; 7 , maka Skor2 = 0
Perhitungan Skor untuk program Magister/Spesialis:
4. Jika 1,5 ≤ MS ≤ 2,5 , maka Skor2 = 4
3-1. Jika 1 ≤ MS &lt; 1,5 , maka Skor2 = (8 x MS) - 8
       Jika 2,5 &lt; MS ≤ 4 , maka Skor2 = (32 - (8 x MS)) / 3
0. Jika MS &lt; 1 atau MS &gt; 4 , maka Skor2 = 0
Perhitungan Skor untuk program Profesi 1 Tahun:
4. Jika 1 ≤ MS ≤ 1,5 , maka Skor3a = 4 .
3-1. Jika 1,5 &lt; MS ≤ 2 ,maka Skor = 16 - (8 x MS) .
0. Jika MS &lt; 1 atau MS &gt; 2 , maka Skor3a = 0
Perhitungan Skor untuk program Profesi 2 Tahun:
4. Jika 2 ≤ MS ≤ 2,5 , maka Skor3b = 4 .
3-1. Jika 2,5 &lt; MS ≤ 3 , maka Skor3b = 24 - (8 x MS) .
0. Jika MS &lt; 2 atau MS &gt; 3 , maka Skor3b = 0 .
Perhitungan Skor untuk program Sarjana:
4. Jika 3,5 ≤ MS ≤ 4,5 , maka Skor4 = 4 .
3-1. Jika 3 ≤ MS ≤ 3,5 , maka Skor4 = (8 x MS) - 24 .
       Jika 4,5 &lt; MS ≤ 7 ,  maka Skor4 = (56 - (8 x MS)) / 5.
0. Jika MS ≤ 3 atau MS &gt; 7 , maka Skor4 = 0
Perhitungan Skor untuk program Diploma Tiga:
4. Jika 3 ≤ MS ≤ 3,5 , maka Skor5 = 4 .
3-1. Jika 3,5 &lt; MS ≤ 5 , maka Skor5 = (40 - (8 x MS)) / 3.
0. Jika MS &lt; 3 atau MS &gt; 5 , maka Skor5 = 0
Perhitungan Skor untuk program Diploma Dua:
4. Jika 2 ≤ MS ≤ 2,5 , maka Skor5 = 4
3-1. Jika 2,5 &lt; MS ≤ 3 , maka Skor5 = 24 - (8 x MS) .
0. Jika MS &lt; 2 atau MS &gt; 3 , maka Skor5 = 0 .
Perhitungan Skor untuk program Diploma Satu:
4. Jika 1 ≤ MS ≤ 1,5 , maka Skor5 = 4 .
3-1. Jika 1,5 &lt; MS ≤ 2 , maka Skor5 = 16 - (8 x MS) .
0. Jika MS &lt; 1 atau MS &gt; 2 , maka Skor5 = 0 .
Skor akhir dihitung berdasarkan perhitungan rata-rata terbobot terhadap banyaknya program studi pada setiap program pendidikan.
Skor akhir = S(Skori x NPi) / SNPi 
NPi = banyaknya program studi pada program pendidikan ke-i , i = 1, 2, ..., 7
</t>
        </r>
      </text>
    </comment>
    <comment ref="D135" authorId="0" shapeId="0" xr:uid="{00000000-0006-0000-0000-000048000000}">
      <text>
        <r>
          <rPr>
            <sz val="12"/>
            <color rgb="FF000000"/>
            <rFont val="Calibri"/>
            <scheme val="minor"/>
          </rPr>
          <t>Nilai
4. Jika PTwi ≥ 50% , maka Skori = 4 .
3-1. Jika 1,5 &lt; MS ≤ 2 , maka Skor5 = 16 - (8 x MS) .
0. Jika MS &lt; 1 atau MS &gt; 2 , maka Skor5 = 0 .
Skor akhir dihitung berdasarkan perhitungan rata-rata terbobot terhadap banyaknya program studi pada setiap program pendidikan.
Skor akhir = S(Skori x NPi) / SNPi
NPi = banyaknya program studi pada program pendidikan ke-i , i = 1, 2, ..., 7</t>
        </r>
      </text>
    </comment>
    <comment ref="D136" authorId="0" shapeId="0" xr:uid="{00000000-0006-0000-0000-000049000000}">
      <text>
        <r>
          <rPr>
            <sz val="12"/>
            <color rgb="FF000000"/>
            <rFont val="Calibri"/>
            <scheme val="minor"/>
          </rPr>
          <t>Nilai
4. Jika PPsi ≥ 85% , maka Skori = 4.
3-1. Jika 30% &lt; PPsi &lt; 85% , maka Skori = ((80 x PPSi) - 24) / 11 .
0. Jika PPsi ≤ 30%, maka Skor = 0.
Persentase untuk program pendidikan ke-i dihitung dengan rumus sebagai berikut:
PPSi = (ci / ai) x 100%
ci = Jumlah mahasiswa yang lulus sampai dengan batas masa studi pada program pendidikan ke-i.
ai = Jumlah mahasiswa yang diterima pada angkatan tersebut pada program pendidikan ke-i.
Skor akhir dihitung berdasarkan rata-rata terbobot terhadap jumlah program studi pada setiap program pendidikan.
Skor akhir = S(Skori x NPi) / SNPi
NPi = Jumlah program studi pada program ke-i , i = 1, 2, ..., 7</t>
        </r>
      </text>
    </comment>
    <comment ref="D137" authorId="0" shapeId="0" xr:uid="{00000000-0006-0000-0000-00004A000000}">
      <text>
        <r>
          <rPr>
            <sz val="12"/>
            <color rgb="FF000000"/>
            <rFont val="Calibri"/>
            <scheme val="minor"/>
          </rPr>
          <t>Nilai
4. Jika WT ≤ 6 bulan, maka Skor = 4.
3-1. Jika 6 &lt; WT &lt; 18, maka Skor = (18 – WT) / 3.
0. Jika WT ≥ 18 bulan, maka Skor = 0.
NL = NL4 + NL3 + NL2 , NJ = NJ4 + NJ3 + NJ2 
PJ = (NJ / NL) x 100%
WT = rata-rata waktu tunggu lulusan = (WT4 + WT3 + WT2 ) / 3
Ketentuan persentase responden lulusan:
- untuk perguruan tinggi dengan jumlah lulusan program utama dalam 3 tahun paling sedikit 5000 orang, maka Prmin = 10%.
- untuk perguruan tinggi dengan jumlah lulusan program utama dalam 3 tahun kurang dari 5000 orang,
maka Prmin = 20% - (10% / 5000) x NL.
Jika persentase responden memenuhi ketentuan diatas, maka Skor akhir = Skor.
Jika persentase responden tidak memenuhi ketentuan diatas, maka berlaku penyesuaian sebagai berikut:
Skor akhir = (PJ / Prmin) x Skor.</t>
        </r>
      </text>
    </comment>
    <comment ref="D138" authorId="0" shapeId="0" xr:uid="{00000000-0006-0000-0000-00004B000000}">
      <text>
        <r>
          <rPr>
            <sz val="12"/>
            <color rgb="FF000000"/>
            <rFont val="Calibri"/>
            <scheme val="minor"/>
          </rPr>
          <t>Nilai
4. Jika PBS ≥ 80% , maka Skor = 4.
3-0. Jika PBS &lt; 80%, maka Skor = 5 x PBS .
NL = NL4 + NL3 + NL2 , NJ = NJ4 + NJ3 + NJ2 
PJ = (NJ / NL) x 100%
PBS = Rata-rata persentase kesesuaian bidang kerja lulusan = (KB4 + KB3 + KB2 ) / 3
Ketentuan persentase responden lulusan:
- untuk perguruan tinggi dengan jumlah lulusan program utama dalam 3 tahun paling sedikit 5000 orang, maka Prmin = 10%.
- untuk perguruan tinggi dengan jumlah lulusan program utama dalam 3 tahun kurang dari 5000 orang,
maka Prmin = 20% - (10% / 5000) x NL.
Jika persentase responden memenuhi ketentuan diatas, maka Skor akhir = Skor.
Jika persentase responden tidak memenuhi ketentuan diatas, maka berlaku penyesuaian sebagai berikut:
Skor akhir = (PJ / Prmin) x Skor.</t>
        </r>
      </text>
    </comment>
    <comment ref="D139" authorId="0" shapeId="0" xr:uid="{00000000-0006-0000-0000-00004C000000}">
      <text>
        <r>
          <rPr>
            <sz val="12"/>
            <color rgb="FF000000"/>
            <rFont val="Calibri"/>
            <scheme val="minor"/>
          </rPr>
          <t>Nilai
4-0. Skor = ΣTKi/ 7
Tingkat kepuasan aspek ke-i dihitung dengan rumus sebagai berikut:
TKi = (4 x ai) + (3 x bi) + (2 x ci) + di i = 1, 2, ..., 7
ai = persentase “sangat baik”.
bi = persentase “baik”.
ci = persentase “cukup”.
di = persentase “kurang”.
NL = NL4 + NL3 + NL2 , NJ = NJ4 + NJ3 + NJ2
PJ = (NJ / NL) x 100%
Ketentuan persentase responden pengguna lulusan:
- untuk perguruan tinggi dengan jumlah lulusan program utama dalam 3 tahun paling sedikit 5000 orang, maka Prmin = 10%.
- untuk perguruan tinggi dengan jumlah lulusan program utama dalam 3 tahun kurang dari 5000 orang,
maka Prmin = 20% - (10% / 5000) x NL.
Jika persentase responden memenuhi ketentuan diatas, maka Skor akhir = Skor.
Jika persentase responden tidak memenuhi ketentuan diatas, maka berlaku penyesuaian sebagai berikut:
Skor akhir = (PJ / Prmin) x Skor.</t>
        </r>
      </text>
    </comment>
    <comment ref="D140" authorId="0" shapeId="0" xr:uid="{00000000-0006-0000-0000-00004D000000}">
      <text>
        <r>
          <rPr>
            <sz val="12"/>
            <color rgb="FF000000"/>
            <rFont val="Calibri"/>
            <scheme val="minor"/>
          </rPr>
          <t>Nilai
4.Jika RI ≥ a , maka Skor = 4 .
3-2. Jika RI &lt; a dan RN ≥ b , maka Skor = 3 + (RI / a) .
       Jika 0 &lt; RI &lt; a dan 0 &lt; RN &lt; b , maka Skor = 2 + (2 x (RI /a)) + (RN/b) - ((RI x RN) / (a x b))
1-0. Jika RI = 0 dan RN = 0 dan RL ≥ c , maka Skor = 2 .
       Jika RI = 0 dan RN = 0 dan RL &lt; c , maka Skor = (2 x RL) / c .
RI = (NI / NA) x 100% , RN = (NN / NA) x 100% , RL = (NL / NA) x 100% Faktor: a = 5% , b = 20% , c = 90% .
NI = Jumlah lulusan yang bekerja di badan usaha tingkat internasional/multi nasional.
NN = Jumlah lulusan yang bekerja di badan usaha tingkat nasional atau berwirausaha yang berizin.
NL = Jumlah lulusan yang bekerja di badan usaha tingkat wilayah/lokal atau berwirausaha tidak berizin.
NL = NL4 + NL3 + NL2 , NJ = NJ4 + NJ3 + NJ2
PJ = (NJ / NL) x 100%
Ketentuan persentase responden lulusan:
- untuk perguruan tinggi dengan jumlah lulusan program utama dalam 3 tahun paling sedikit 5000 orang, maka Prmin = 10%.
- untuk perguruan tinggi dengan jumlah lulusan program utama dalam 3 tahun kurang dari 5000 orang,
maka Prmin = 20% - (10% / 5000) x NL.
Jika persentase responden memenuhi ketentuan diatas, maka Skor akhir = Skor.
Jika persentase responden tidak memenuhi ketentuan diatas, maka berlaku penyesuaian sebagai berikut:
Skor akhir = (PJ / Prmin) x Skor.</t>
        </r>
      </text>
    </comment>
    <comment ref="D141" authorId="0" shapeId="0" xr:uid="{00000000-0006-0000-0000-00004E000000}">
      <text>
        <r>
          <rPr>
            <sz val="12"/>
            <color rgb="FF000000"/>
            <rFont val="Calibri"/>
            <scheme val="minor"/>
          </rPr>
          <t xml:space="preserve">Nilai
4. Jika RI ≥ a, maka Skor = 4
3. Jika RI &lt; a dan RN ≥ b , maka Skor = 3 + (RI / a)
    Jika 0 &lt; RI &lt; a dan 0 &lt; RN &lt; b , maka Skor = 2 + (2 x (RI/a)) + (RN/b) - ((RI x RN)/(a x b))
1-0. Jika RI = 0 dan RN = 0 dan RW ≥ c , maka Skor = 2
       Jika RI = 0 dan RN = 0 dan RW &lt; c , maka Skor = (2 x RW) / c
RL = NA1 / NDT , RN = (NA2 + NA3) / NDT , RI = NA4 / NDT 
Faktor: a = 0,1 , b = 1 , c = 2
NA1 = Jumlah publikasi di jurnal tidak terakreditasi.
NA2 = Jumlah publikasi di jurnal nasional terakreditasi.
NA3 = Jumlah publikasi di jurnal internasional.
NA4 = Jumlah publikasi di jurnal internasional bereputasi.
NDT = Jumlah dosen tetap.
</t>
        </r>
      </text>
    </comment>
    <comment ref="D142" authorId="0" shapeId="0" xr:uid="{00000000-0006-0000-0000-00004F000000}">
      <text>
        <r>
          <rPr>
            <sz val="12"/>
            <color rgb="FF000000"/>
            <rFont val="Calibri"/>
            <scheme val="minor"/>
          </rPr>
          <t>Nilai
4. Jika RI ≥ a , maka Skor = 4 .
3-2. Jika RI &lt; a dan RN  b , maka Skor = 3 + (RI / a) .
       Jika 0 &lt; RI &lt; a dan 0 &lt; RN &lt; b , maka Skor = 2 + (2 x (RI /a)) + (RN/b) - ((RI x RN) / (a x b))
1-0. Jika RI = 0 dan RN = 0 dan RL ≥ c , maka Skor = 2 .
       Jika RI = 0 dan RN = 0 dan RL &lt; c , maka Skor = (2 x RL) / c .
RL = NB1 / NDT , RN = NB2 / NDT , RI = NB3 / NDT 
Faktor: a = 0,1 , b = 1 , c = 2
NB1 = Jumlah publikasi di seminar wilayah/lokal/perguruan tinggi.
NB2 = Jumlah publikasi di seminar penelitian nasional.
NB3 = Jumlah publikasi di seminar penelitian internasional.
NC1 = Jumlah tulisan di media massa nasional.
NC2 = Jumlah tulisan di media massa internasional.
NDT = Jumlah dosen tetap.</t>
        </r>
      </text>
    </comment>
    <comment ref="D143" authorId="0" shapeId="0" xr:uid="{00000000-0006-0000-0000-000050000000}">
      <text>
        <r>
          <rPr>
            <sz val="12"/>
            <color rgb="FF000000"/>
            <rFont val="Calibri"/>
            <scheme val="minor"/>
          </rPr>
          <t>Nilai
4. Jika RS ≥ 0,5 , maka Skor = 4 .
3-2. Jika RS &lt; 0,5 , maka Skor = 2 + (4 x RS). 
1-0. Tidak ada Skor kurang dari 2.
RS = NAS / NDT
NAS = jumlah artikel yang disitasi.
NDT = Jumlah dosen tetap.</t>
        </r>
      </text>
    </comment>
    <comment ref="D144" authorId="0" shapeId="0" xr:uid="{00000000-0006-0000-0000-000051000000}">
      <text>
        <r>
          <rPr>
            <sz val="12"/>
            <color rgb="FF000000"/>
            <rFont val="Calibri"/>
            <scheme val="minor"/>
          </rPr>
          <t>Nilai
4. Jika RLP ≥ 1 , maka Skor 4 .
3-2. Jika RLP &lt; 1 , maka Skor = 2 + (2 x RLP) .
1-0. Tidak ada Skor kurang dari 2.
RLP = (4 x NA + 2 x (NB + NC) + ND) / NDT
NA = Jumlah luaran penelitian/PkM yang mendapat pengakuan HKI (Paten, Paten Sederhana)
NB = Jumlah luaran penelitian/PkM yang mendapat pengakuan HKI (Hak Cipta, Desain Produk Industri, Perlindungan Varietas
Tanaman, Desain Tata Letak Sirkuit Terpadu, dll.)
NC = Jumlah luaran penelitian/PkM dalam bentuk Teknologi Tepat Guna, Produk (Produk Terstandarisasi, Produk Tersertifikasi),
Karya Seni, Rekayasa Sosial.
ND = Jumlah luaran penelitian/PkM yang diterbitkan dalam bentuk Buku ber-ISBN, Book Chapter .
NDT = Jumlah dosen tetap.</t>
        </r>
      </text>
    </comment>
    <comment ref="D150" authorId="0" shapeId="0" xr:uid="{00000000-0006-0000-0000-000052000000}">
      <text>
        <r>
          <rPr>
            <sz val="12"/>
            <color rgb="FF000000"/>
            <rFont val="Calibri"/>
            <scheme val="minor"/>
          </rPr>
          <t>Nilai
4. Perguruan tinggi telah melakukan analisis capaian kinerja yang: 
   1) analisisnya didukung oleh data/informasi yang relevan (merujuk pada pencapaian standar mutu perguruan tinggi) dan berkualitas (andal dan memadai) yang didukung oleh keberadaan pangkalan data institusi yang terintegrasi.
   2) konsisten dengan seluruh kriteria yang diuraikan sebelumnya,
   3) analisisnya dilakukan secara komprehensif, tepat, dan tajam untuk mengidentifikasi akar masalah institusi.
   4) hasilnya dipublikasikan kepada para pemangku kepentingan internal dan eksternal serta mudah diakses.
3. iPerguruan tinggi telah melakukan analisis capaian kinerja yang:
   1) analisisnya didukung oleh data/informasi yang relevan (merujuk pada pencapaian standar mutu perguruan tinggi) dan berkualitas (andal dan memadai) yang didukung oleh keberadaan pangkalan data institusi yang belum terintegrasi.
   2) konsisten dengan sebagian besar (7 s.d. 8) kriteria yang diuraikan sebelumnya,
   3) analisisnya dilakukan secara komprehensif dan tepat untuk mengidentifikasi akar masalah institusi.
   4) hasilnya dipublikasikan kepada para pemangku kepentingan internal serta mudah diakses.
2. Perguruan tinggi telah melakukan analisis capaian kinerja yang:
   1) analisisnya didukung oleh data/informasi yang relevan (merujuk pada pencapaian standar mutu perguruan tinggi) dan berkualitas (andal dan memadai).
   2) konsisten dengan sebagian (5 s.d. 6) kriteria yang diuraikan sebelumnya,
   3) analisisnya dilakukan secara komprehensif untuk mengidentifikasi akar masalah institusi.
   4) hasilnya dipublikasikan kepada para pemangku kepentingan internal.
1. Perguruan tinggi telah melakukan analisis capaian kinerja yang:
   1) analisisnya tidak sepenuhnya didukung oleh data/informasi yang relevan (merujuk pada pencapaian standar mutu perguruan tinggi) dan berkualitas (andal dan memadai).
   2) konsisten dengan sebagian kecil (kurang dari 5) kriteria yang diuraikan sebelumnya,
   3) analisisnya dilakukan tidak secara komprehensif untuk mengidentifikasi akar masalah institusi.
   4) hasilnya tidak dipublikasikan.
0. Perguruan tinggi tidak melakukan analisis capaian kinerja.</t>
        </r>
      </text>
    </comment>
    <comment ref="D151" authorId="0" shapeId="0" xr:uid="{00000000-0006-0000-0000-000053000000}">
      <text>
        <r>
          <rPr>
            <sz val="12"/>
            <color rgb="FF000000"/>
            <rFont val="Calibri"/>
            <scheme val="minor"/>
          </rPr>
          <t>Nilai
4. Perguruan tinggi melakukan analisis SWOT atau analisis lain yang relevan, serta memenuhi aspek-aspek sebagai berikut:
1) melakukan identifikasi kekuatan atau faktor pendorong, kelemahan atau faktor penghambat, peluang dan ancaman yang dihadapi isntitusi dilakukan secara tepat,
2) memiliki keterkaitan dengan hasil analisis capaian kinerja,
3) merumuskan strategi pengembangan institusi yang berkesesuaian, dan
4) menghasilkan program-program pengembangan alternatif yang tepat.
3. Perguruan tinggi melakukan analisis SWOT atau analisis lain yang relevan, serta memenuhi aspek-aspek sebagai berikut:
1) melakukan identifikasi kekuatan atau faktor pendorong, kelemahan atau faktor penghambat, peluang dan ancaman yang dihadapi institusi dilakukan secara tepat,
2) memiliki keterkaitan dengan hasil analisis capaian kinerja, dan
3) merumuskan strategi pengembangan UPPS yang berkesesuaian.
2. Perguruan tinggi melakukan analisis SWOT atau analisis lain yang relevan, serta memenuhi aspek-aspek sebagai berikut:
1) melakukan identifikasi kekuatan atau faktor pendorong, kelemahan atau faktor penghambat, peluang dan ancaman yang dihadapi institusi dilakukan secara tepat,
2) memiliki keterkaitan dengan hasil analisis capaian kinerja
1. Perguruan tinggi melakukan analisis SWOT atau analisis lain yang relevan, serta memenuhi aspek-aspek sebagai berikut: 
1) melakukan identifikasi kekuatan atau faktor pendorong, kelemahan atau faktor penghambat, peluang dan ancaman yang dihadapi UPPS dilakukan secara tepat,
2) memiliki keterkaitan dengan hasil analisis capaian kinerja, namun tidak terstruktur dan tidak sistematis.
0. Perguruan tinggi tidak melakukan analisis untuk mengembangkan strategi.</t>
        </r>
      </text>
    </comment>
    <comment ref="D152" authorId="0" shapeId="0" xr:uid="{00000000-0006-0000-0000-000054000000}">
      <text>
        <r>
          <rPr>
            <sz val="12"/>
            <color rgb="FF000000"/>
            <rFont val="Calibri"/>
            <scheme val="minor"/>
          </rPr>
          <t>Nilai
4. Perguruan tinggi menetapkan prioritas program pengembangan berdasarkan hasil analisis SWOT atau analisis lainnya yang mempertimbangkan secara komprehensif:
1) kapasitas institusi,
2) kebutuhan institusi di masa depan,
3) rencana strategis institusi yang berlaku,
4) aspirasi dari pemangku kepentingan internal dan eksternal, serta
5) program yang menjamin keberlanjutan.
3. Perguruan tinggi menetapkan prioritas program pengembangan berdasarkan hasil analisis SWOT atau analisis lainnya yang mempertimbangkan secara komprehensif:
1) kapasitas institusi,
2) kebutuhan institusi di masa depan,
3) rencana strategis institusi yang berlaku, dan
4) aspirasi dari pemangku kepentingan internal.
2. Perguruan tinggi menetapkan prioritas program pengembangan berdasarkan hasil analisis SWOT atau analisis lainnya yang mempertimbangkan secara komprehensif:
1) kapasitas institusi,
2) kebutuhan institusi di masa depan, dan
3) rencana strategis institusi yang berlaku.
1. Perguruan tinggi menetapkan prioritas program pengembangan namun belum mempertimbangan secara komprehensif:
1) kapasitas institusi,
2) kebutuhan institusi, serta
3) rencana strategis institusi yang berlaku.
0. Perguruan tinggi tidak menetapkan prioritas program pengembangan</t>
        </r>
      </text>
    </comment>
    <comment ref="D153" authorId="0" shapeId="0" xr:uid="{00000000-0006-0000-0000-000055000000}">
      <text>
        <r>
          <rPr>
            <sz val="12"/>
            <color rgb="FF000000"/>
            <rFont val="Calibri"/>
            <scheme val="minor"/>
          </rPr>
          <t>Nilai
4. Perguruan tinggi memiliki kebijakan dan upaya yang diturunkan ke dalam berbagai peraturan untuk menjamin keberlanjutan program yang mencakup:
1) alokasi sumber daya,
2) kemampuan melaksanakan,
3) rencana penjaminan mutu yang berkelanjutan, dan
4) keberadaan dukungan pemangku kepentingan eksternal.
3. Perguruan tinggi memiliki kebijakan dan upaya yang diturunkan ke dalam berbagai peraturan untuk menjamin keberlanjutan program yang mencakup:
1) alokasi sumber daya,
2) kemampuan melaksanakan, dan
3) rencana penjaminan mutu yang berkelanjutan.
2. Perguruan tinggi memiliki kebijakan dan upaya untuk menjamin keberlanjutan program yang mencakup:
1) alokasi sumber daya,
2) kemampuan melaksanakan, dan
3) rencana penjaminan mutu yang berkelanjutan.
1.Perguruan tinggi memiliki kebijakan dan upaya namun belum cukup untuk menjamin keberlanjutan program.
0. Perguruan tinggi tidak memiliki kebijakan dan upaya untuk menjamin keberlanjutan program.</t>
        </r>
      </text>
    </comment>
  </commentList>
</comments>
</file>

<file path=xl/sharedStrings.xml><?xml version="1.0" encoding="utf-8"?>
<sst xmlns="http://schemas.openxmlformats.org/spreadsheetml/2006/main" count="1078" uniqueCount="593">
  <si>
    <t xml:space="preserve">TAHUN PENGUKURAN MUTU                                                     </t>
  </si>
  <si>
    <t>C. Kriteria</t>
  </si>
  <si>
    <t>C.1. Visi, Misi, Tujuan dan Strategi</t>
  </si>
  <si>
    <t>No</t>
  </si>
  <si>
    <t>Standar</t>
  </si>
  <si>
    <t>Kriteria</t>
  </si>
  <si>
    <t>Capaian</t>
  </si>
  <si>
    <t>Sebutan</t>
  </si>
  <si>
    <t>Bobot</t>
  </si>
  <si>
    <t>Nilai Tertimbang</t>
  </si>
  <si>
    <t>Prediksi Capaian Akreditasi</t>
  </si>
  <si>
    <t>Akar Penyebab/
Penunjang</t>
  </si>
  <si>
    <t>Rekomendasi</t>
  </si>
  <si>
    <t xml:space="preserve">A. Kondisi Eksternal </t>
  </si>
  <si>
    <t>A.1</t>
  </si>
  <si>
    <t>Kondisi Eksternal</t>
  </si>
  <si>
    <t>Total</t>
  </si>
  <si>
    <t>B.1</t>
  </si>
  <si>
    <t>Rata-rata</t>
  </si>
  <si>
    <t>C.2. Tata Pamong, Tata Kelola dan Kerjasama</t>
  </si>
  <si>
    <t>C.2.4.a.A.</t>
  </si>
  <si>
    <t xml:space="preserve">C.2.4. Indikator Kinerja Utama 
C.2.4.a) Sistem Tata Pamong </t>
  </si>
  <si>
    <t>C.2.4.a.B.</t>
  </si>
  <si>
    <t>C.2.4.b.A</t>
  </si>
  <si>
    <t>C.2.4.b.B</t>
  </si>
  <si>
    <t>C.2.4.c.B</t>
  </si>
  <si>
    <t>C.2.5.</t>
  </si>
  <si>
    <t xml:space="preserve">C.2.5
Indikator Kinerja Tambahan
</t>
  </si>
  <si>
    <t>C.2.6.</t>
  </si>
  <si>
    <t>C.2.6
Evaluasi Capaian Kinerja</t>
  </si>
  <si>
    <t>C.2.7.</t>
  </si>
  <si>
    <t xml:space="preserve">C.2.7. Penjaminan Mutu </t>
  </si>
  <si>
    <t>C.2.8.</t>
  </si>
  <si>
    <t xml:space="preserve">C.2.8. Kepuasan Pemangku Kepentingan </t>
  </si>
  <si>
    <t>C.3. Mahasiswa</t>
  </si>
  <si>
    <t>C.3.4.b.</t>
  </si>
  <si>
    <t xml:space="preserve">C.4. Sumber Daya Manusia </t>
  </si>
  <si>
    <t>C.4.4.a.1</t>
  </si>
  <si>
    <t>C.4.4.a.2</t>
  </si>
  <si>
    <t>C.4.4.a.5</t>
  </si>
  <si>
    <t xml:space="preserve">C.4.4.b) Kinerja Dosen </t>
  </si>
  <si>
    <t>C.4.4.b.2</t>
  </si>
  <si>
    <t>C.4.4.b.3</t>
  </si>
  <si>
    <t>C.4.4.c</t>
  </si>
  <si>
    <t>C.5. Keuangan, Sarana dan Prasarana</t>
  </si>
  <si>
    <t>C.5.4.a.1</t>
  </si>
  <si>
    <t>C.5.4.a.2</t>
  </si>
  <si>
    <t>C.5.4.a.3</t>
  </si>
  <si>
    <t>C.5.4.a.4</t>
  </si>
  <si>
    <t>C.5.4.a.5</t>
  </si>
  <si>
    <t>C.5.4.b.</t>
  </si>
  <si>
    <t xml:space="preserve">C.5.4.b) Sarana dan Prasarana </t>
  </si>
  <si>
    <t xml:space="preserve">C.6. Pendidikan </t>
  </si>
  <si>
    <t>C.6.4.a.A</t>
  </si>
  <si>
    <t>C.6.4.a.B</t>
  </si>
  <si>
    <t>C.6.4.a.C</t>
  </si>
  <si>
    <t>C.6.4.c.A</t>
  </si>
  <si>
    <t>C.6.4.c.B</t>
  </si>
  <si>
    <t>C.6.4.d.A</t>
  </si>
  <si>
    <t>C.6.4.d.B</t>
  </si>
  <si>
    <t>C.6.4.d.C</t>
  </si>
  <si>
    <t>C.7. Penelitian</t>
  </si>
  <si>
    <t>C.7.4.b</t>
  </si>
  <si>
    <t>C.8 Pengabdian Kepada Masyarakat</t>
  </si>
  <si>
    <t>C.8.4.a.</t>
  </si>
  <si>
    <t>C.9.4.a.1</t>
  </si>
  <si>
    <t>C.9.4.a.2</t>
  </si>
  <si>
    <t>C.9.4.a.3</t>
  </si>
  <si>
    <t>C.9.4.a.4</t>
  </si>
  <si>
    <t>C.9.4.a.5</t>
  </si>
  <si>
    <t>C.9.4.a.6</t>
  </si>
  <si>
    <t>C.9.4.a.7</t>
  </si>
  <si>
    <t>C.9.4.a.8</t>
  </si>
  <si>
    <t>C.9.4.a.9</t>
  </si>
  <si>
    <t>C.9.4.a.10</t>
  </si>
  <si>
    <t>C.9.4.a.11</t>
  </si>
  <si>
    <t>C.9.4.a.12</t>
  </si>
  <si>
    <t>D. Analisis dan Penetapan Program Pengembangan</t>
  </si>
  <si>
    <t>D.1</t>
  </si>
  <si>
    <t>D.1
Analisis dan Capaian Kinerja</t>
  </si>
  <si>
    <t>Keserbacakupan (kelengkapan, keluasan, dan kedalaman), ketepatan, ketajaman, dan kesesuaian analisis capaian kinerja serta konsistensi dengan setiap kriteria.</t>
  </si>
  <si>
    <t>D.2</t>
  </si>
  <si>
    <t xml:space="preserve">D.2 Analisis SWOT atau Analisis Lain yang Relevan
</t>
  </si>
  <si>
    <t>D.3</t>
  </si>
  <si>
    <t>D.3. Program Pengembangan</t>
  </si>
  <si>
    <t>Ketepatan di dalam menetapkan prioritas program pengembangan.</t>
  </si>
  <si>
    <t>D.4</t>
  </si>
  <si>
    <t>Tabel 1. Kerjasama Tridharma</t>
  </si>
  <si>
    <t>Jumlah kerjasama pendidikan</t>
  </si>
  <si>
    <t>Jumlah kerjasama penelitian</t>
  </si>
  <si>
    <t>Jumlah kerjasama PkM</t>
  </si>
  <si>
    <t>Jumlah kerjasama tingkat internasional</t>
  </si>
  <si>
    <t>Jumlah kerjasama tingkat nasional</t>
  </si>
  <si>
    <t>Jumlah kerjasama tingkat wilayah/lokal</t>
  </si>
  <si>
    <t>No.</t>
  </si>
  <si>
    <t>Lembaga Mitra</t>
  </si>
  <si>
    <r>
      <rPr>
        <b/>
        <sz val="9"/>
        <color rgb="FF000000"/>
        <rFont val="Arial"/>
      </rPr>
      <t xml:space="preserve">Tingkat </t>
    </r>
    <r>
      <rPr>
        <b/>
        <sz val="6"/>
        <color rgb="FF000000"/>
        <rFont val="Arial"/>
      </rPr>
      <t>1)</t>
    </r>
  </si>
  <si>
    <r>
      <rPr>
        <b/>
        <sz val="9"/>
        <color rgb="FF000000"/>
        <rFont val="Arial"/>
      </rPr>
      <t xml:space="preserve">Judul Kegiatan Kerjasama </t>
    </r>
    <r>
      <rPr>
        <b/>
        <sz val="6"/>
        <color rgb="FF000000"/>
        <rFont val="Arial"/>
      </rPr>
      <t>2)</t>
    </r>
  </si>
  <si>
    <t>Manfaat bagi PS yang 
Diakreditasi</t>
  </si>
  <si>
    <t>Waktu dan Durasi</t>
  </si>
  <si>
    <t>Bukti Kerjasama</t>
  </si>
  <si>
    <t>Internasional</t>
  </si>
  <si>
    <t>Nasional</t>
  </si>
  <si>
    <t>Lokal/ Wilayah</t>
  </si>
  <si>
    <t>3)</t>
  </si>
  <si>
    <t>Pendidikan</t>
  </si>
  <si>
    <t>SD</t>
  </si>
  <si>
    <t>V</t>
  </si>
  <si>
    <t>…</t>
  </si>
  <si>
    <t>S</t>
  </si>
  <si>
    <t>Penelitian</t>
  </si>
  <si>
    <t>Pengabdian kepada Masyarakat</t>
  </si>
  <si>
    <t>Tabel 2.a) Seleksi Mahasiswa</t>
  </si>
  <si>
    <t>Jumlah calon mahasiswa pendaftaran</t>
  </si>
  <si>
    <t>Jumlah calon mahasiswa lulus seleksi</t>
  </si>
  <si>
    <t>Jumlah mahasiswa baru reguler</t>
  </si>
  <si>
    <t>Jumlah mahasiswa baru transfer</t>
  </si>
  <si>
    <t>Jumlah mahasiswa aktif reguler</t>
  </si>
  <si>
    <t>Jumlah mahasiswa aktif transfer</t>
  </si>
  <si>
    <t>Jumlah mahasiswa aktif reguler dan transfer</t>
  </si>
  <si>
    <t>Tahun Akademik</t>
  </si>
  <si>
    <t>Daya Tampung</t>
  </si>
  <si>
    <t>Jumlah 
Calon Mahasiswa</t>
  </si>
  <si>
    <t>Jumlah 
Mahasiswa Baru</t>
  </si>
  <si>
    <t>Jumlah Mahasiswa Aktif</t>
  </si>
  <si>
    <t>Pendaftaran</t>
  </si>
  <si>
    <t>Lulus
Seleksi</t>
  </si>
  <si>
    <t>Reguler</t>
  </si>
  <si>
    <t>Transfer</t>
  </si>
  <si>
    <t>TS-4</t>
  </si>
  <si>
    <t>TS-3</t>
  </si>
  <si>
    <t>TS-2</t>
  </si>
  <si>
    <t>TS-1</t>
  </si>
  <si>
    <t>TS</t>
  </si>
  <si>
    <t>Jumlah</t>
  </si>
  <si>
    <t>Tabel 2.b) Mahasiswa Asing (Foreign Student)</t>
  </si>
  <si>
    <t>Program Studi</t>
  </si>
  <si>
    <r>
      <rPr>
        <b/>
        <sz val="9"/>
        <color rgb="FF000000"/>
        <rFont val="Arial"/>
      </rPr>
      <t xml:space="preserve">Jumlah Mahasiswa
Asing Penuh Waktu </t>
    </r>
    <r>
      <rPr>
        <b/>
        <i/>
        <sz val="9"/>
        <color rgb="FF000000"/>
        <rFont val="Arial"/>
      </rPr>
      <t>(Full-time)</t>
    </r>
  </si>
  <si>
    <t>Jumlah Mahasiswa
Asing Paruh Waktu (Part-time)</t>
  </si>
  <si>
    <t>...</t>
  </si>
  <si>
    <t>Tabel 3.a.1) Dosen Tetap Perguruan Tinggi yang ditugaskan sebagai pengampu mata kuliah di Program Studi yang diakreditasi</t>
  </si>
  <si>
    <t>Jumlah Dosen Tetap Perguruan Tinggi yang ditugaskan sebagai pengampu mata kuliah di Program Studi yang diakreditasi</t>
  </si>
  <si>
    <t xml:space="preserve">Jumlah Dosen Tetap Perguruan Tinggi yang ditugaskan sebagai pengampu mata kuliah dengan bidang keahlian </t>
  </si>
  <si>
    <t>yang sesuai dengan kompetensi inti program studi yang diakreditasi</t>
  </si>
  <si>
    <t>Nama Dosen</t>
  </si>
  <si>
    <t>NIDN/ NIDK</t>
  </si>
  <si>
    <t xml:space="preserve">Pendidikan Pasca Sarjana
</t>
  </si>
  <si>
    <t>Bidang Keahlian</t>
  </si>
  <si>
    <t>Kesesuaian dengan Kompetensi Inti PS</t>
  </si>
  <si>
    <t>Jabatan Akademik</t>
  </si>
  <si>
    <t>Sertifikat Pendidik Profesional</t>
  </si>
  <si>
    <t>Sertifikat Kompetensi/ Profesi/ Industri</t>
  </si>
  <si>
    <t>Mata Kuliah yang Diampu pada PS yang Diakreditasi</t>
  </si>
  <si>
    <t>Kesesuaian Bidang Keahlian dengan Mata Kuliah yang Diampu</t>
  </si>
  <si>
    <t>Mata Kuliah yang Diampu pada PS Lain</t>
  </si>
  <si>
    <t>1)</t>
  </si>
  <si>
    <t>2)</t>
  </si>
  <si>
    <t>4)</t>
  </si>
  <si>
    <t>5)</t>
  </si>
  <si>
    <t>6)</t>
  </si>
  <si>
    <t>7)</t>
  </si>
  <si>
    <t>8)</t>
  </si>
  <si>
    <t>Magister/ Magister Terapan/ Spesialis</t>
  </si>
  <si>
    <t>Doktor/ Doktor Terapan/ Spesialis</t>
  </si>
  <si>
    <t>Wati</t>
  </si>
  <si>
    <t>INF</t>
  </si>
  <si>
    <t>Tabel 3.a.2) Dosen Pembimbing Utama Tugas Akhir</t>
  </si>
  <si>
    <r>
      <rPr>
        <b/>
        <sz val="9"/>
        <color rgb="FF000000"/>
        <rFont val="Arial"/>
      </rPr>
      <t xml:space="preserve">Nama Dosen </t>
    </r>
    <r>
      <rPr>
        <b/>
        <sz val="6"/>
        <color rgb="FF000000"/>
        <rFont val="Arial"/>
      </rPr>
      <t>2)</t>
    </r>
  </si>
  <si>
    <t>Jumlah Mahasiswa yang Dibimbing</t>
  </si>
  <si>
    <t>Rata-rata Jumlah Bimbingan di semua Program/</t>
  </si>
  <si>
    <r>
      <rPr>
        <b/>
        <sz val="9"/>
        <color rgb="FF000000"/>
        <rFont val="Arial"/>
      </rPr>
      <t xml:space="preserve">pada PS yang Diakreditasi </t>
    </r>
    <r>
      <rPr>
        <b/>
        <sz val="6"/>
        <color rgb="FF000000"/>
        <rFont val="Arial"/>
      </rPr>
      <t>3)</t>
    </r>
  </si>
  <si>
    <r>
      <rPr>
        <b/>
        <sz val="9"/>
        <color rgb="FF000000"/>
        <rFont val="Arial"/>
      </rPr>
      <t xml:space="preserve">pada PS Lain di PT </t>
    </r>
    <r>
      <rPr>
        <b/>
        <sz val="6"/>
        <color rgb="FF000000"/>
        <rFont val="Arial"/>
      </rPr>
      <t>4)</t>
    </r>
  </si>
  <si>
    <t>Rata-</t>
  </si>
  <si>
    <r>
      <rPr>
        <b/>
        <sz val="9"/>
        <color rgb="FF000000"/>
        <rFont val="Arial"/>
      </rPr>
      <t xml:space="preserve">Semester </t>
    </r>
    <r>
      <rPr>
        <b/>
        <sz val="6"/>
        <color rgb="FF000000"/>
        <rFont val="Arial"/>
      </rPr>
      <t>5)</t>
    </r>
  </si>
  <si>
    <t>rata</t>
  </si>
  <si>
    <t>A</t>
  </si>
  <si>
    <t>B</t>
  </si>
  <si>
    <t>C</t>
  </si>
  <si>
    <t>Tabel 3.a.3) Ekuivalen Waktu Mengajar Penuh (EWMP) Dosen Tetap Perguruan Tinggi</t>
  </si>
  <si>
    <t>Nama Dosen (DT)</t>
  </si>
  <si>
    <t>Ekuivalen Waktu Mengajar Penuh (EWMP) pada saat TS 
dalam satuan kredit semester (sks)</t>
  </si>
  <si>
    <t>Jumlah (sks)</t>
  </si>
  <si>
    <t>Rata-rata per Semester (sks)</t>
  </si>
  <si>
    <t>DTPS</t>
  </si>
  <si>
    <t>Pendidikan:
Pembelajaran dan Pembimbingan</t>
  </si>
  <si>
    <t>PkM</t>
  </si>
  <si>
    <t>Tugas Tambahan dan/atau Penunjang</t>
  </si>
  <si>
    <t>PS yang</t>
  </si>
  <si>
    <t>PS Lain di</t>
  </si>
  <si>
    <t>Diakreditasi</t>
  </si>
  <si>
    <t>dalam PT</t>
  </si>
  <si>
    <t>luar PT</t>
  </si>
  <si>
    <t>Rata-rata DT</t>
  </si>
  <si>
    <t>Rata-rata DTPS</t>
  </si>
  <si>
    <t>Tabel 3.a.4) Dosen Tidak Tetap yang ditugaskan sebagai pengampu mata kuliah di Program Studi yang Diakreditasi</t>
  </si>
  <si>
    <t>Pendidikan Pasca Sarjana</t>
  </si>
  <si>
    <t>Sertifikat Profesi/ Kompetensi/ Industri</t>
  </si>
  <si>
    <t>Mata Kuliah yang Diampu pada PS yang   Diakreditasi</t>
  </si>
  <si>
    <t>Tabel 3.b.1) Pengakuan/Rekognisi DTPS</t>
  </si>
  <si>
    <t>Rekognisi dan Bukti Pendukung</t>
  </si>
  <si>
    <t>Tingkat</t>
  </si>
  <si>
    <t>Tahun</t>
  </si>
  <si>
    <t>Wilayah</t>
  </si>
  <si>
    <t>Tabel 3.b.2) Penelitian DTPS</t>
  </si>
  <si>
    <t>Sumber Pembiayaan</t>
  </si>
  <si>
    <t>Jumlah Judul</t>
  </si>
  <si>
    <r>
      <rPr>
        <sz val="10"/>
        <color theme="1"/>
        <rFont val="Arial"/>
      </rPr>
      <t>a)</t>
    </r>
    <r>
      <rPr>
        <sz val="7"/>
        <color theme="1"/>
        <rFont val="Times New Roman"/>
      </rPr>
      <t xml:space="preserve">  </t>
    </r>
    <r>
      <rPr>
        <sz val="10"/>
        <color theme="1"/>
        <rFont val="Arial"/>
      </rPr>
      <t>Perguruan Tinggi</t>
    </r>
  </si>
  <si>
    <r>
      <rPr>
        <sz val="10"/>
        <color theme="1"/>
        <rFont val="Arial"/>
      </rPr>
      <t>b)</t>
    </r>
    <r>
      <rPr>
        <sz val="7"/>
        <color theme="1"/>
        <rFont val="Times New Roman"/>
      </rPr>
      <t xml:space="preserve">  </t>
    </r>
    <r>
      <rPr>
        <sz val="10"/>
        <color theme="1"/>
        <rFont val="Arial"/>
      </rPr>
      <t xml:space="preserve">Mandiri </t>
    </r>
    <r>
      <rPr>
        <sz val="6"/>
        <color theme="1"/>
        <rFont val="Arial"/>
      </rPr>
      <t>2)</t>
    </r>
  </si>
  <si>
    <t>Lembaga Dalam Negeri (di luar PT)</t>
  </si>
  <si>
    <t>Lembaga Luar Negeri</t>
  </si>
  <si>
    <t>Tabel 3.b.3) Pengabdian Mkepada Masyarakat (PkM) DTPS</t>
  </si>
  <si>
    <r>
      <rPr>
        <sz val="10"/>
        <color theme="1"/>
        <rFont val="Arial"/>
      </rPr>
      <t>a)</t>
    </r>
    <r>
      <rPr>
        <sz val="7"/>
        <color theme="1"/>
        <rFont val="Times New Roman"/>
      </rPr>
      <t xml:space="preserve">  </t>
    </r>
    <r>
      <rPr>
        <sz val="10"/>
        <color theme="1"/>
        <rFont val="Arial"/>
      </rPr>
      <t>Perguruan Tinggi</t>
    </r>
  </si>
  <si>
    <r>
      <rPr>
        <sz val="10"/>
        <color theme="1"/>
        <rFont val="Arial"/>
      </rPr>
      <t>b)</t>
    </r>
    <r>
      <rPr>
        <sz val="7"/>
        <color theme="1"/>
        <rFont val="Times New Roman"/>
      </rPr>
      <t xml:space="preserve">  </t>
    </r>
    <r>
      <rPr>
        <sz val="10"/>
        <color theme="1"/>
        <rFont val="Arial"/>
      </rPr>
      <t xml:space="preserve">Mandiri </t>
    </r>
    <r>
      <rPr>
        <sz val="6"/>
        <color theme="1"/>
        <rFont val="Arial"/>
      </rPr>
      <t>2)</t>
    </r>
  </si>
  <si>
    <t>Tabel 3.b.4) Publikasi Ilmiah DTPS</t>
  </si>
  <si>
    <t>Media Publikasi</t>
  </si>
  <si>
    <t>Jurnal nasional tidak terakreditasi</t>
  </si>
  <si>
    <t>Jurnal nasional terakreditasi</t>
  </si>
  <si>
    <t>Jurnal internasional</t>
  </si>
  <si>
    <t>Jurnal internasional bereputasi</t>
  </si>
  <si>
    <t>Seminar wilayah/lokal/perguruan tinggi</t>
  </si>
  <si>
    <t>Seminar nasional</t>
  </si>
  <si>
    <t>Seminar internasional</t>
  </si>
  <si>
    <t>Tulisan di media massa wilayah</t>
  </si>
  <si>
    <t>Tulisan di media massa nasional</t>
  </si>
  <si>
    <t>Tulisan di media massa internasional</t>
  </si>
  <si>
    <t>Tabel 3.b.4) Pagelaran/pameran/presentasi/publikasi Ilmiah DTPS</t>
  </si>
  <si>
    <t>Jenis</t>
  </si>
  <si>
    <t>Publikasi di jurnal nasional tidak</t>
  </si>
  <si>
    <t>terakreditasi</t>
  </si>
  <si>
    <t>Publikasi di jurnal nasional terakreditasi</t>
  </si>
  <si>
    <t>Publikasi di jurnal internasional</t>
  </si>
  <si>
    <t>bereputasi</t>
  </si>
  <si>
    <t>Publikasi di seminar</t>
  </si>
  <si>
    <t>wilayah/lokal/perguruan tinggi</t>
  </si>
  <si>
    <t>Publikasi di seminar nasional</t>
  </si>
  <si>
    <t>Publikasi di seminar internasional</t>
  </si>
  <si>
    <t>Pagelaran/pameran/presentasi dalam</t>
  </si>
  <si>
    <t>forum di tingkat wilayah</t>
  </si>
  <si>
    <t xml:space="preserve">Pagelaran/pameran/presentasi dalam </t>
  </si>
  <si>
    <t>forum di tingkat nasional</t>
  </si>
  <si>
    <t>forum di tingkat internasional</t>
  </si>
  <si>
    <t>Tabel 3.b.5) Karya Ilmiah DTPS yang disitasi dalam 3 tahun terakhir</t>
  </si>
  <si>
    <t>Judul Artikel yang Disitasi (Jurnal/Buku,
Volume, Tahun, Nomor, Halaman)</t>
  </si>
  <si>
    <t>Jumlah Sitasi</t>
  </si>
  <si>
    <t>Tabel 3.b.7) Luaran Penelitian/PkM Lainnya oleh DTPS</t>
  </si>
  <si>
    <t>Judul Luaran Penelitian/PkM</t>
  </si>
  <si>
    <t>Keterangan</t>
  </si>
  <si>
    <t>I</t>
  </si>
  <si>
    <r>
      <rPr>
        <b/>
        <sz val="10"/>
        <color theme="1"/>
        <rFont val="Arial"/>
      </rPr>
      <t xml:space="preserve">HKI </t>
    </r>
    <r>
      <rPr>
        <b/>
        <vertAlign val="superscript"/>
        <sz val="10"/>
        <color theme="1"/>
        <rFont val="Arial"/>
      </rPr>
      <t>1)</t>
    </r>
    <r>
      <rPr>
        <b/>
        <sz val="10"/>
        <color theme="1"/>
        <rFont val="Arial"/>
      </rPr>
      <t>:</t>
    </r>
  </si>
  <si>
    <r>
      <rPr>
        <sz val="10"/>
        <color theme="1"/>
        <rFont val="Arial"/>
      </rPr>
      <t>a)</t>
    </r>
    <r>
      <rPr>
        <sz val="7"/>
        <color theme="1"/>
        <rFont val="Times New Roman"/>
      </rPr>
      <t xml:space="preserve">    </t>
    </r>
    <r>
      <rPr>
        <sz val="10"/>
        <color theme="1"/>
        <rFont val="Arial"/>
      </rPr>
      <t>Paten,</t>
    </r>
  </si>
  <si>
    <r>
      <rPr>
        <sz val="10"/>
        <color theme="1"/>
        <rFont val="Arial"/>
      </rPr>
      <t>b)</t>
    </r>
    <r>
      <rPr>
        <sz val="7"/>
        <color theme="1"/>
        <rFont val="Times New Roman"/>
      </rPr>
      <t xml:space="preserve">    </t>
    </r>
    <r>
      <rPr>
        <sz val="10"/>
        <color theme="1"/>
        <rFont val="Arial"/>
      </rPr>
      <t>Paten Sederhana</t>
    </r>
  </si>
  <si>
    <t>1. ...</t>
  </si>
  <si>
    <t>2. ...</t>
  </si>
  <si>
    <t>3. ...</t>
  </si>
  <si>
    <t>II</t>
  </si>
  <si>
    <r>
      <rPr>
        <b/>
        <sz val="10"/>
        <color theme="1"/>
        <rFont val="Arial"/>
      </rPr>
      <t xml:space="preserve">HKI </t>
    </r>
    <r>
      <rPr>
        <b/>
        <vertAlign val="superscript"/>
        <sz val="10"/>
        <color theme="1"/>
        <rFont val="Arial"/>
      </rPr>
      <t>1)</t>
    </r>
    <r>
      <rPr>
        <b/>
        <sz val="10"/>
        <color theme="1"/>
        <rFont val="Arial"/>
      </rPr>
      <t>:</t>
    </r>
  </si>
  <si>
    <r>
      <rPr>
        <sz val="10"/>
        <color theme="1"/>
        <rFont val="Arial"/>
      </rPr>
      <t>a)</t>
    </r>
    <r>
      <rPr>
        <sz val="7"/>
        <color theme="1"/>
        <rFont val="Times New Roman"/>
      </rPr>
      <t xml:space="preserve">    </t>
    </r>
    <r>
      <rPr>
        <sz val="10"/>
        <color theme="1"/>
        <rFont val="Arial"/>
      </rPr>
      <t>Hak Cipta,</t>
    </r>
  </si>
  <si>
    <r>
      <rPr>
        <sz val="10"/>
        <color theme="1"/>
        <rFont val="Arial"/>
      </rPr>
      <t>b)</t>
    </r>
    <r>
      <rPr>
        <sz val="7"/>
        <color theme="1"/>
        <rFont val="Times New Roman"/>
      </rPr>
      <t xml:space="preserve">    </t>
    </r>
    <r>
      <rPr>
        <sz val="10"/>
        <color theme="1"/>
        <rFont val="Arial"/>
      </rPr>
      <t>Desain Produk Industri,</t>
    </r>
  </si>
  <si>
    <r>
      <rPr>
        <sz val="10"/>
        <color theme="1"/>
        <rFont val="Arial"/>
      </rPr>
      <t>c)</t>
    </r>
    <r>
      <rPr>
        <sz val="7"/>
        <color theme="1"/>
        <rFont val="Times New Roman"/>
      </rPr>
      <t xml:space="preserve">    </t>
    </r>
    <r>
      <rPr>
        <sz val="10"/>
        <color theme="1"/>
        <rFont val="Arial"/>
      </rPr>
      <t>Perlindungan Varietas Tanaman (Sertifikat Perlindungan Varietas Tanaman, Sertifikat Pelepasan Varietas, Sertifikat Pendaftaran Varietas),</t>
    </r>
  </si>
  <si>
    <r>
      <rPr>
        <sz val="10"/>
        <color theme="1"/>
        <rFont val="Arial"/>
      </rPr>
      <t>d)</t>
    </r>
    <r>
      <rPr>
        <sz val="7"/>
        <color theme="1"/>
        <rFont val="Times New Roman"/>
      </rPr>
      <t xml:space="preserve">    </t>
    </r>
    <r>
      <rPr>
        <sz val="10"/>
        <color theme="1"/>
        <rFont val="Arial"/>
      </rPr>
      <t>Desain Tata Letak Sirkuit Terpadu,</t>
    </r>
  </si>
  <si>
    <r>
      <rPr>
        <sz val="10"/>
        <color theme="1"/>
        <rFont val="Arial"/>
      </rPr>
      <t>e)</t>
    </r>
    <r>
      <rPr>
        <sz val="7"/>
        <color theme="1"/>
        <rFont val="Times New Roman"/>
      </rPr>
      <t xml:space="preserve">    </t>
    </r>
    <r>
      <rPr>
        <sz val="10"/>
        <color theme="1"/>
        <rFont val="Arial"/>
      </rPr>
      <t>dll.)</t>
    </r>
  </si>
  <si>
    <t>III</t>
  </si>
  <si>
    <t>Teknologi Tepat Guna, Produk (Produk Terstandarisasi, Produk Tersertifikasi), Karya Seni, Rekayasa Sosial</t>
  </si>
  <si>
    <t>IV</t>
  </si>
  <si>
    <r>
      <rPr>
        <b/>
        <sz val="10"/>
        <color theme="1"/>
        <rFont val="Arial"/>
      </rPr>
      <t xml:space="preserve">Buku ber-ISBN, </t>
    </r>
    <r>
      <rPr>
        <b/>
        <i/>
        <sz val="10"/>
        <color theme="1"/>
        <rFont val="Arial"/>
      </rPr>
      <t>Book Chapter</t>
    </r>
  </si>
  <si>
    <t>Tabel 4) Penggunaan Dana</t>
  </si>
  <si>
    <t>Jenis Penggunaan</t>
  </si>
  <si>
    <t>Unit Pengelola Program Studi</t>
  </si>
  <si>
    <t>(Rp.)</t>
  </si>
  <si>
    <t>Biaya Operasional Pendidikan</t>
  </si>
  <si>
    <t>a. Biaya Dosen (Gaji, Honor)</t>
  </si>
  <si>
    <t>b. Biaya Tenaga Kependidikan (Gaji,</t>
  </si>
  <si>
    <t>Honor)</t>
  </si>
  <si>
    <t>c. Biaya Operasional Pembelajaran</t>
  </si>
  <si>
    <t>(Bahan dan Peralatan Habis Pakai)</t>
  </si>
  <si>
    <t>d. Biaya Operasional Tidak Langsung (Listrik, Gas, Air, Pemeliharaan Gedung, Pemeliharaan Sarana, Uang Lembur, Telekomunikasi, Konsumsi, Transport Lokal, Pajak,</t>
  </si>
  <si>
    <t>Asuransi, dll.)</t>
  </si>
  <si>
    <t>Biaya operasional kemahasiswaan (penalaran, minat, bakat, dan</t>
  </si>
  <si>
    <t>kesejahteraan).</t>
  </si>
  <si>
    <t>Biaya Penelitian</t>
  </si>
  <si>
    <t>Biaya PkM</t>
  </si>
  <si>
    <t>Biaya Investasi SDM</t>
  </si>
  <si>
    <t>Biaya Investasi Sarana</t>
  </si>
  <si>
    <t>Biaya Investasi Prasarana</t>
  </si>
  <si>
    <t>TOTAL</t>
  </si>
  <si>
    <t>Tabel 5.a) Kurikulum, Capaian Pembeljaran, dan Rencana Pembelajaran</t>
  </si>
  <si>
    <t>Semester</t>
  </si>
  <si>
    <t>Kode Mata Kuliah</t>
  </si>
  <si>
    <t>Nama Mata Kuliah</t>
  </si>
  <si>
    <t>Bobot Kredit</t>
  </si>
  <si>
    <r>
      <rPr>
        <b/>
        <sz val="9"/>
        <color rgb="FF000000"/>
        <rFont val="Arial"/>
      </rPr>
      <t xml:space="preserve">Konversi Kredit ke Jam </t>
    </r>
    <r>
      <rPr>
        <b/>
        <sz val="6"/>
        <color rgb="FF000000"/>
        <rFont val="Arial"/>
      </rPr>
      <t>2)</t>
    </r>
  </si>
  <si>
    <r>
      <rPr>
        <b/>
        <sz val="9"/>
        <color rgb="FF000000"/>
        <rFont val="Arial"/>
      </rPr>
      <t xml:space="preserve">Capaian Pembelajaran </t>
    </r>
    <r>
      <rPr>
        <b/>
        <sz val="6"/>
        <color rgb="FF000000"/>
        <rFont val="Arial"/>
      </rPr>
      <t>3)</t>
    </r>
  </si>
  <si>
    <r>
      <rPr>
        <b/>
        <sz val="9"/>
        <color rgb="FF000000"/>
        <rFont val="Arial"/>
      </rPr>
      <t xml:space="preserve">Dokumen Rencana Pembelajaran </t>
    </r>
    <r>
      <rPr>
        <b/>
        <sz val="6"/>
        <color rgb="FF000000"/>
        <rFont val="Arial"/>
      </rPr>
      <t>3)</t>
    </r>
  </si>
  <si>
    <t>Unit Penyelenggara</t>
  </si>
  <si>
    <t>(sks)</t>
  </si>
  <si>
    <t>Mata Kuliah Kompetensi</t>
  </si>
  <si>
    <t>Kuliah/ Responsi/ Tutorial</t>
  </si>
  <si>
    <t>Seminar</t>
  </si>
  <si>
    <t>Praktikum/ Praktik/ Praktik Lapangan</t>
  </si>
  <si>
    <t>Sikap</t>
  </si>
  <si>
    <t>Pengetahuan</t>
  </si>
  <si>
    <t>Keterampilan Umum</t>
  </si>
  <si>
    <t>Keterampilan Khusus</t>
  </si>
  <si>
    <t>Tabel 5.b) Integrasi Kegiatan Penelitian/PkM dalam Pembelajaran</t>
  </si>
  <si>
    <t>Jumlah mata kuliah yang dikembangkan berdasarkan hasil penelitian/PkM DTPS dalam 3 tahun terakhir</t>
  </si>
  <si>
    <t>Judul</t>
  </si>
  <si>
    <t>Mata Kuliah</t>
  </si>
  <si>
    <r>
      <rPr>
        <b/>
        <sz val="9"/>
        <color rgb="FF000000"/>
        <rFont val="Arial"/>
      </rPr>
      <t xml:space="preserve">Bentuk Integrasi </t>
    </r>
    <r>
      <rPr>
        <b/>
        <sz val="6"/>
        <color rgb="FF000000"/>
        <rFont val="Arial"/>
      </rPr>
      <t>2)</t>
    </r>
  </si>
  <si>
    <r>
      <rPr>
        <b/>
        <sz val="9"/>
        <color rgb="FF000000"/>
        <rFont val="Arial"/>
      </rPr>
      <t xml:space="preserve">Penelitian/PkM </t>
    </r>
    <r>
      <rPr>
        <b/>
        <sz val="6"/>
        <color rgb="FF000000"/>
        <rFont val="Arial"/>
      </rPr>
      <t>1)</t>
    </r>
  </si>
  <si>
    <t>abcd</t>
  </si>
  <si>
    <t>a</t>
  </si>
  <si>
    <t>Tabel 5.c) Kepuasan Mahasiswa</t>
  </si>
  <si>
    <t>Aspek yang Diukur</t>
  </si>
  <si>
    <t>Tingkat Kepuasan Mahasiswa</t>
  </si>
  <si>
    <t>Rencana Tindak Lanjut oleh UPPS/PS</t>
  </si>
  <si>
    <t>(%)</t>
  </si>
  <si>
    <t>Sangat</t>
  </si>
  <si>
    <t>Baik</t>
  </si>
  <si>
    <t>Cukup</t>
  </si>
  <si>
    <t>Kurang</t>
  </si>
  <si>
    <t>1.</t>
  </si>
  <si>
    <r>
      <rPr>
        <sz val="10"/>
        <color theme="1"/>
        <rFont val="Arial"/>
      </rPr>
      <t>Keandalan (</t>
    </r>
    <r>
      <rPr>
        <i/>
        <sz val="10"/>
        <color theme="1"/>
        <rFont val="Arial"/>
      </rPr>
      <t>reliability</t>
    </r>
    <r>
      <rPr>
        <sz val="10"/>
        <color theme="1"/>
        <rFont val="Arial"/>
      </rPr>
      <t>): kemampuan dosen, tenaga kependidikan, dan pengelola dalam memberikan pelayanan.</t>
    </r>
  </si>
  <si>
    <t>2.</t>
  </si>
  <si>
    <r>
      <rPr>
        <sz val="10"/>
        <color theme="1"/>
        <rFont val="Arial"/>
      </rPr>
      <t>Daya tanggap (</t>
    </r>
    <r>
      <rPr>
        <i/>
        <sz val="10"/>
        <color theme="1"/>
        <rFont val="Arial"/>
      </rPr>
      <t>responsiveness</t>
    </r>
    <r>
      <rPr>
        <sz val="10"/>
        <color theme="1"/>
        <rFont val="Arial"/>
      </rPr>
      <t>): kemauan dari dosen, tenaga kependidikan, dan pengelola dalam membantu mahasiswa dan memberikan jasa dengan cepat</t>
    </r>
  </si>
  <si>
    <t>3.</t>
  </si>
  <si>
    <r>
      <rPr>
        <sz val="10"/>
        <color theme="1"/>
        <rFont val="Arial"/>
      </rPr>
      <t>Kepastian (</t>
    </r>
    <r>
      <rPr>
        <i/>
        <sz val="10"/>
        <color theme="1"/>
        <rFont val="Arial"/>
      </rPr>
      <t>assurance</t>
    </r>
    <r>
      <rPr>
        <sz val="10"/>
        <color theme="1"/>
        <rFont val="Arial"/>
      </rPr>
      <t>): kemampuan dosen, tenaga kependidikan, dan pengelola untuk memberi keyakinan kepada mahasiswa bahwa pelayanan yang diberikan telah sesuai dengan ketentuan.</t>
    </r>
  </si>
  <si>
    <t>4.</t>
  </si>
  <si>
    <r>
      <rPr>
        <sz val="10"/>
        <color theme="1"/>
        <rFont val="Arial"/>
      </rPr>
      <t>Empati (</t>
    </r>
    <r>
      <rPr>
        <i/>
        <sz val="10"/>
        <color theme="1"/>
        <rFont val="Arial"/>
      </rPr>
      <t>empathy</t>
    </r>
    <r>
      <rPr>
        <sz val="10"/>
        <color theme="1"/>
        <rFont val="Arial"/>
      </rPr>
      <t>): kesediaan/kepedulian dosen, tenaga kependidikan, dan pengelola untuk memberi perhatian kepada mahasiswa.</t>
    </r>
  </si>
  <si>
    <t>5.</t>
  </si>
  <si>
    <r>
      <rPr>
        <i/>
        <sz val="10"/>
        <color theme="1"/>
        <rFont val="Arial"/>
      </rPr>
      <t>Tangible</t>
    </r>
    <r>
      <rPr>
        <sz val="10"/>
        <color theme="1"/>
        <rFont val="Arial"/>
      </rPr>
      <t>: penilaian mahasiswa terhadap kecukupan, aksesibitas, kualitas sarana dan</t>
    </r>
    <r>
      <rPr>
        <i/>
        <sz val="10"/>
        <color theme="1"/>
        <rFont val="Arial"/>
      </rPr>
      <t xml:space="preserve"> </t>
    </r>
    <r>
      <rPr>
        <sz val="10"/>
        <color theme="1"/>
        <rFont val="Arial"/>
      </rPr>
      <t>prasarana.</t>
    </r>
  </si>
  <si>
    <t>Tabel 6.a) Penelitian DTPS yang melibatkan mahasiswa</t>
  </si>
  <si>
    <t xml:space="preserve">Jumlah judul penelitian DTPS yang dalam pelaksanaannya melibatkan </t>
  </si>
  <si>
    <t>mahasiswa program studi dalam 3 tahun terakhir</t>
  </si>
  <si>
    <t>Jumlah judul penelitian DTPS dalam 3 tahun terakhir</t>
  </si>
  <si>
    <t>Tema Penelitian sesuai Roadmap</t>
  </si>
  <si>
    <t>Nama Mahasiswa</t>
  </si>
  <si>
    <t>Judul Kegiatan</t>
  </si>
  <si>
    <t>Tabel 7) PkM DTPS yang melibatkan mahasiswa</t>
  </si>
  <si>
    <t>Tema PkM sesuai Roadmap</t>
  </si>
  <si>
    <t>Tabel 8.a) IPK Lulusan</t>
  </si>
  <si>
    <t>Jumlah Lulusan</t>
  </si>
  <si>
    <t>Indeks Prestasi Kumulatif (IPK)</t>
  </si>
  <si>
    <t>Lulus</t>
  </si>
  <si>
    <t>Min.</t>
  </si>
  <si>
    <t>Maks.</t>
  </si>
  <si>
    <t>Tabel 8.b.1) Prestasi Akademik</t>
  </si>
  <si>
    <r>
      <rPr>
        <b/>
        <sz val="9"/>
        <color rgb="FF000000"/>
        <rFont val="Arial"/>
      </rPr>
      <t xml:space="preserve">Tingkat </t>
    </r>
    <r>
      <rPr>
        <b/>
        <sz val="6"/>
        <color rgb="FF000000"/>
        <rFont val="Arial"/>
      </rPr>
      <t>1)</t>
    </r>
  </si>
  <si>
    <t>Prestasi yang Dicapai</t>
  </si>
  <si>
    <t>Nama Kegiatan</t>
  </si>
  <si>
    <t>Tahun Perolehan</t>
  </si>
  <si>
    <t>Lokal/
Wilayah</t>
  </si>
  <si>
    <t>Prestasi 1</t>
  </si>
  <si>
    <t>Prestasi 2</t>
  </si>
  <si>
    <t>Prestasi 3</t>
  </si>
  <si>
    <t>Prestasi 4</t>
  </si>
  <si>
    <t>Tabel 8.b.2) Prestasi Nonakademik Mahasiswa</t>
  </si>
  <si>
    <t>Tabel 8.c) Diisi oleh pengusul dari Program Studi pada Program Diploma Tiga</t>
  </si>
  <si>
    <t>Tahun Masuk</t>
  </si>
  <si>
    <r>
      <rPr>
        <b/>
        <sz val="9"/>
        <color rgb="FF000000"/>
        <rFont val="Arial"/>
      </rPr>
      <t xml:space="preserve">Jumlah Mahasiswa Diterima </t>
    </r>
    <r>
      <rPr>
        <b/>
        <sz val="6"/>
        <color rgb="FF000000"/>
        <rFont val="Arial"/>
      </rPr>
      <t>1)</t>
    </r>
  </si>
  <si>
    <t>Jumlah Mahasiswa yang Lulus pada</t>
  </si>
  <si>
    <t>Jumlah Lulusan s.d. 
Akhir TS</t>
  </si>
  <si>
    <t>Rata- rata Masa Studi</t>
  </si>
  <si>
    <t>Akhir TS-4</t>
  </si>
  <si>
    <t>Akhir TS-3</t>
  </si>
  <si>
    <t>Akhir TS-2</t>
  </si>
  <si>
    <t>Akhir TS-1</t>
  </si>
  <si>
    <t>Akhir TS</t>
  </si>
  <si>
    <t>Tabel 8.c) Diisi oleh pengusul dari Program Studi pada Program Sarjana/Sarjana Terapan</t>
  </si>
  <si>
    <r>
      <rPr>
        <b/>
        <sz val="9"/>
        <color rgb="FF000000"/>
        <rFont val="Arial"/>
      </rPr>
      <t xml:space="preserve">Jumlah Mahasiswa Diterima </t>
    </r>
    <r>
      <rPr>
        <b/>
        <sz val="6"/>
        <color rgb="FF000000"/>
        <rFont val="Arial"/>
      </rPr>
      <t>1)</t>
    </r>
  </si>
  <si>
    <t>Akhir TS-6</t>
  </si>
  <si>
    <t>Akhir TS-5</t>
  </si>
  <si>
    <t>TS-6</t>
  </si>
  <si>
    <t>TS-5</t>
  </si>
  <si>
    <t>Tabel 8.c) Diisi oleh pengusul dari Program Studi pada Program Magister/Magister Terapan</t>
  </si>
  <si>
    <r>
      <rPr>
        <b/>
        <sz val="9"/>
        <color rgb="FF000000"/>
        <rFont val="Arial"/>
      </rPr>
      <t xml:space="preserve">Jumlah Mahasiswa Diterima </t>
    </r>
    <r>
      <rPr>
        <b/>
        <sz val="6"/>
        <color rgb="FF000000"/>
        <rFont val="Arial"/>
      </rPr>
      <t>1)</t>
    </r>
  </si>
  <si>
    <t>Jumlah Lulusan s.d. Akhir TS</t>
  </si>
  <si>
    <t>Rata-rata Masa Studi</t>
  </si>
  <si>
    <t>Akhir</t>
  </si>
  <si>
    <t>Tabel 8.c) Diisi oleh pengusul dari Program Studi pada Program Doktor/Doktor Terapan</t>
  </si>
  <si>
    <r>
      <rPr>
        <b/>
        <sz val="9"/>
        <color rgb="FF000000"/>
        <rFont val="Arial"/>
      </rPr>
      <t xml:space="preserve">Jumlah Mahasiswa Diterima </t>
    </r>
    <r>
      <rPr>
        <b/>
        <sz val="6"/>
        <color rgb="FF000000"/>
        <rFont val="Arial"/>
      </rPr>
      <t>1)</t>
    </r>
  </si>
  <si>
    <t>Tabel 8.d.1) Diisi oleh pengusul dari Program Studi pada Program Diploma Tiga</t>
  </si>
  <si>
    <t>Tahun Lulus</t>
  </si>
  <si>
    <t>Jumlah Lulusan yang Terlacak</t>
  </si>
  <si>
    <t>Jumlah Lulusan yang Dipesan Sebelum Lulus</t>
  </si>
  <si>
    <t>Jumlah Lulusan Terlacak dengan Waktu Tunggu 
Mendapatkan Pekerjaan</t>
  </si>
  <si>
    <t>WT &lt; 3</t>
  </si>
  <si>
    <t>3 ≤ WT ≤</t>
  </si>
  <si>
    <t>WT &gt; 6</t>
  </si>
  <si>
    <t>bulan</t>
  </si>
  <si>
    <t>6 bulan</t>
  </si>
  <si>
    <t>Tabel 8.d.1) Diisi oleh pengusul dari Program Studi pada Program Sarjana</t>
  </si>
  <si>
    <t>Jumlah Lulusan Terlacak 
dengan Waktu Tunggu Mendapatkan Pekerjaan</t>
  </si>
  <si>
    <t>WT &lt; 6</t>
  </si>
  <si>
    <t>6 ≤ WT ≤</t>
  </si>
  <si>
    <t>WT &gt; 18</t>
  </si>
  <si>
    <t>18 bulan</t>
  </si>
  <si>
    <t>Tabel 8.d.1) Diisi oleh pengusul dari Program Studi pada Program Sarjana Terapan</t>
  </si>
  <si>
    <t>Jumlah Lulusan Terlacak 
dengan Waktu Tunggu</t>
  </si>
  <si>
    <t>Mendapatkan Pekerjaan</t>
  </si>
  <si>
    <t>Tabel 8.d.2) Kesesuaian Bidang Kerja Lulusan</t>
  </si>
  <si>
    <t>Jumlah Lulusan Terlacak dengan 
Tingkat Kesesuaian Bidang Kerja</t>
  </si>
  <si>
    <r>
      <rPr>
        <b/>
        <sz val="10"/>
        <color rgb="FF000000"/>
        <rFont val="Arial"/>
      </rPr>
      <t xml:space="preserve">Rendah </t>
    </r>
    <r>
      <rPr>
        <b/>
        <vertAlign val="superscript"/>
        <sz val="10"/>
        <color rgb="FF000000"/>
        <rFont val="Arial"/>
      </rPr>
      <t>1)</t>
    </r>
  </si>
  <si>
    <r>
      <rPr>
        <b/>
        <sz val="10"/>
        <color rgb="FF000000"/>
        <rFont val="Arial"/>
      </rPr>
      <t xml:space="preserve">Sedang </t>
    </r>
    <r>
      <rPr>
        <b/>
        <vertAlign val="superscript"/>
        <sz val="10"/>
        <color rgb="FF000000"/>
        <rFont val="Arial"/>
      </rPr>
      <t>2)</t>
    </r>
  </si>
  <si>
    <r>
      <rPr>
        <b/>
        <sz val="10"/>
        <color rgb="FF000000"/>
        <rFont val="Arial"/>
      </rPr>
      <t xml:space="preserve">Tinggi </t>
    </r>
    <r>
      <rPr>
        <b/>
        <vertAlign val="superscript"/>
        <sz val="10"/>
        <color rgb="FF000000"/>
        <rFont val="Arial"/>
      </rPr>
      <t>3)</t>
    </r>
  </si>
  <si>
    <t>Tabel 8.e.1) Tempat Kerja Lulusan</t>
  </si>
  <si>
    <t>Jumlah Lulusan Terlacak yang Bekerja berdasarkan Tingkat/Ukuran Tempat 
Kerja/Berwirausaha</t>
  </si>
  <si>
    <t>Lokal/
Wilayah/ Berwirausaha 
tidak Berizin</t>
  </si>
  <si>
    <t>Nasional/ Berwirausaha Berizin</t>
  </si>
  <si>
    <t>Multinasiona/ Internasional</t>
  </si>
  <si>
    <t>Tabel 8.e.2) Kepuasan Pengguna</t>
  </si>
  <si>
    <t>Jenis Kemampuan</t>
  </si>
  <si>
    <t>Tingkat Kepuasan Pengguna</t>
  </si>
  <si>
    <t>Sangat Baik</t>
  </si>
  <si>
    <t>Etika</t>
  </si>
  <si>
    <t>Keahlian pada bidang ilmu</t>
  </si>
  <si>
    <t>(kompetensi utama)</t>
  </si>
  <si>
    <t>Kemampuan</t>
  </si>
  <si>
    <t>berbahasa asing</t>
  </si>
  <si>
    <t>Penggunaan</t>
  </si>
  <si>
    <t>teknologi informasi</t>
  </si>
  <si>
    <t>berkomunikasi</t>
  </si>
  <si>
    <t>Kerjasama tim</t>
  </si>
  <si>
    <t>Pengembangan diri</t>
  </si>
  <si>
    <t>Tabel 8.f.1) Publikasi Ilmiah Mahasiswa</t>
  </si>
  <si>
    <t>Seminar wilayah/lokal/perguruan</t>
  </si>
  <si>
    <t>tinggi</t>
  </si>
  <si>
    <t>Pagelaran/pameran/presentasi/publikasi Ilmiah Mahasiswa</t>
  </si>
  <si>
    <t>Publikasi di jurnal nasional</t>
  </si>
  <si>
    <t>Pagelaran/pameran/presentasi</t>
  </si>
  <si>
    <t>dalam forum di tingkat wilayah</t>
  </si>
  <si>
    <t>dalam forum di tingkat nasional</t>
  </si>
  <si>
    <t>dalam forum di tingkat internasional</t>
  </si>
  <si>
    <t>Tabel 8.f.4) Luaran penelitian/PkM yang dihasilkan mahasiswa</t>
  </si>
  <si>
    <r>
      <rPr>
        <b/>
        <sz val="10"/>
        <color theme="1"/>
        <rFont val="Arial"/>
      </rPr>
      <t xml:space="preserve">HKI </t>
    </r>
    <r>
      <rPr>
        <b/>
        <vertAlign val="superscript"/>
        <sz val="10"/>
        <color theme="1"/>
        <rFont val="Arial"/>
      </rPr>
      <t>1)</t>
    </r>
    <r>
      <rPr>
        <b/>
        <sz val="10"/>
        <color theme="1"/>
        <rFont val="Arial"/>
      </rPr>
      <t>:</t>
    </r>
  </si>
  <si>
    <r>
      <rPr>
        <sz val="10"/>
        <color theme="1"/>
        <rFont val="Arial"/>
      </rPr>
      <t>c)</t>
    </r>
    <r>
      <rPr>
        <sz val="7"/>
        <color theme="1"/>
        <rFont val="Times New Roman"/>
      </rPr>
      <t xml:space="preserve">    </t>
    </r>
    <r>
      <rPr>
        <sz val="10"/>
        <color theme="1"/>
        <rFont val="Arial"/>
      </rPr>
      <t>Paten,</t>
    </r>
  </si>
  <si>
    <r>
      <rPr>
        <sz val="10"/>
        <color theme="1"/>
        <rFont val="Arial"/>
      </rPr>
      <t>d)</t>
    </r>
    <r>
      <rPr>
        <sz val="7"/>
        <color theme="1"/>
        <rFont val="Times New Roman"/>
      </rPr>
      <t xml:space="preserve">    </t>
    </r>
    <r>
      <rPr>
        <sz val="10"/>
        <color theme="1"/>
        <rFont val="Arial"/>
      </rPr>
      <t>Paten Sederhana</t>
    </r>
  </si>
  <si>
    <r>
      <rPr>
        <b/>
        <sz val="10"/>
        <color theme="1"/>
        <rFont val="Arial"/>
      </rPr>
      <t xml:space="preserve">HKI </t>
    </r>
    <r>
      <rPr>
        <b/>
        <vertAlign val="superscript"/>
        <sz val="10"/>
        <color theme="1"/>
        <rFont val="Arial"/>
      </rPr>
      <t>1)</t>
    </r>
    <r>
      <rPr>
        <b/>
        <sz val="10"/>
        <color theme="1"/>
        <rFont val="Arial"/>
      </rPr>
      <t>:</t>
    </r>
  </si>
  <si>
    <r>
      <rPr>
        <sz val="10"/>
        <color theme="1"/>
        <rFont val="Arial"/>
      </rPr>
      <t>f)</t>
    </r>
    <r>
      <rPr>
        <sz val="7"/>
        <color theme="1"/>
        <rFont val="Times New Roman"/>
      </rPr>
      <t xml:space="preserve">      </t>
    </r>
    <r>
      <rPr>
        <sz val="10"/>
        <color theme="1"/>
        <rFont val="Arial"/>
      </rPr>
      <t>Hak Cipta,</t>
    </r>
  </si>
  <si>
    <r>
      <rPr>
        <sz val="10"/>
        <color theme="1"/>
        <rFont val="Arial"/>
      </rPr>
      <t>g)</t>
    </r>
    <r>
      <rPr>
        <sz val="7"/>
        <color theme="1"/>
        <rFont val="Times New Roman"/>
      </rPr>
      <t xml:space="preserve">    </t>
    </r>
    <r>
      <rPr>
        <sz val="10"/>
        <color theme="1"/>
        <rFont val="Arial"/>
      </rPr>
      <t>Desain Produk Industri,</t>
    </r>
  </si>
  <si>
    <r>
      <rPr>
        <sz val="10"/>
        <color theme="1"/>
        <rFont val="Arial"/>
      </rPr>
      <t>h)</t>
    </r>
    <r>
      <rPr>
        <sz val="7"/>
        <color theme="1"/>
        <rFont val="Times New Roman"/>
      </rPr>
      <t xml:space="preserve">    </t>
    </r>
    <r>
      <rPr>
        <sz val="10"/>
        <color theme="1"/>
        <rFont val="Arial"/>
      </rPr>
      <t>Perlindungan Varietas Tanaman (Sertifikat Perlindungan Varietas Tanaman, Sertifikat Pelepasan Varietas, Sertifikat Pendaftaran Varietas),</t>
    </r>
  </si>
  <si>
    <r>
      <rPr>
        <sz val="10"/>
        <color theme="1"/>
        <rFont val="Arial"/>
      </rPr>
      <t>i)</t>
    </r>
    <r>
      <rPr>
        <sz val="7"/>
        <color theme="1"/>
        <rFont val="Times New Roman"/>
      </rPr>
      <t xml:space="preserve">      </t>
    </r>
    <r>
      <rPr>
        <sz val="10"/>
        <color theme="1"/>
        <rFont val="Arial"/>
      </rPr>
      <t>Desain Tata Letak Sirkuit Terpadu,</t>
    </r>
  </si>
  <si>
    <r>
      <rPr>
        <sz val="10"/>
        <color theme="1"/>
        <rFont val="Arial"/>
      </rPr>
      <t>j)</t>
    </r>
    <r>
      <rPr>
        <sz val="7"/>
        <color theme="1"/>
        <rFont val="Times New Roman"/>
      </rPr>
      <t xml:space="preserve">      </t>
    </r>
    <r>
      <rPr>
        <sz val="10"/>
        <color theme="1"/>
        <rFont val="Arial"/>
      </rPr>
      <t>dll.)</t>
    </r>
  </si>
  <si>
    <r>
      <rPr>
        <b/>
        <sz val="10"/>
        <color theme="1"/>
        <rFont val="Arial"/>
      </rPr>
      <t xml:space="preserve">Buku ber-ISBN, </t>
    </r>
    <r>
      <rPr>
        <b/>
        <i/>
        <sz val="10"/>
        <color theme="1"/>
        <rFont val="Arial"/>
      </rPr>
      <t>Book Chapter</t>
    </r>
  </si>
  <si>
    <t>Profil Institusi</t>
  </si>
  <si>
    <t>Keserbacakupan informasi dalam profil dan konsistensi antara profil dengan data dan informasi yang disampaikan pada masing-masing kriteria.</t>
  </si>
  <si>
    <t>Konsistensi dengan hasil analisis SWOT dan/atau analisis lain serta rencana pengembangan ke depan.</t>
  </si>
  <si>
    <t>C1. VISI, MISI, TUJUAN, DAN SASARAN</t>
  </si>
  <si>
    <t>Perguruan Tinggi memiliki rencana pengembangan jangka panjang, menengah, dan pendek yang memuat indikator kinerja dan targetnya untuk mengukur ketercapaian tujuan strategis yang telah ditetapkan.</t>
  </si>
  <si>
    <t>A. A. Ketersediaan dokumen formal sistem tata pamong sesuai konteks institusi untuk menjamin akuntabilitas, keberlanjutan dan transparansi, serta mitigasi potensi risiko.</t>
  </si>
  <si>
    <t>C.1.4</t>
  </si>
  <si>
    <t>Indikator Kinerja Utama</t>
  </si>
  <si>
    <t>B. Ketersediaan bukti yang sahih terkait upaya institusi melindungi integritas akademik dan kualitas pendidikan tinggi</t>
  </si>
  <si>
    <t>C.2.4.a.C.</t>
  </si>
  <si>
    <t>C.2.4.a.D.</t>
  </si>
  <si>
    <t>C.2.4.a.E.</t>
  </si>
  <si>
    <t>C. Ketersediaan dokumen formal struktur organisasi dan tata kerja institusi beserta tugas dan fungsinya</t>
  </si>
  <si>
    <t>D. Ketersediaan bukti yang sahih terkait praktik baik perwujudan Good University Governance (paling tidak mencakup aspek kredibilitas, transparansi, akuntabilitas, tanggung jawab, dan keadilan), dan manajemen risiko. Perguruan tinggi mengumumkan
ringkasan laporan tahunan kepada masyarakat (PP  No. 4 Tahun 2014 Pasal 33 ayat 3).</t>
  </si>
  <si>
    <t>E. Keberadaan dan keberfungsian lembaga/fungsi penegakan kode etik untuk  menjamin tata nilai dan integritas.
Skor  = (A + (2 x B) + C + (2 x D) + (2 x E)) / 8</t>
  </si>
  <si>
    <t>C.2.4.b) Kepemimpinan</t>
  </si>
  <si>
    <t>C.2.4.b.C</t>
  </si>
  <si>
    <t>A. Efektivitas kepemimpinan operasional yang ditunjukkan melalui kemampuan pimpinan dalam menjalin komunikasi yang baik dengan stakeholders internal untuk merealisasikan rencana strategis dan operasional, serta kemampuan dalam mengambil keputusan strategis dalam melaksanakan kebijakan operasional.</t>
  </si>
  <si>
    <t>B. Efektivitas kepemimpinan organisasional yang ditunjukkan melalui kemampuan pimpinan untuk  mengambil keputusan dalam melaksanakan kebijakan organisasional, serta perannya sebagai agen perubahan sekaligus motivator akan tercapainya visi, misi, budaya dan tujuan strategis perguruan tinggi.</t>
  </si>
  <si>
    <t>C. Efektivitas kepemimpinan publik yang ditunjukkan melalui kemampuan pimpinan dalam menjalin kerjasama tridharma dan menjadikan perguruan tinggi menjadi rujukan publik.
Skor  = ((2 x A) + (2 x B) + C) / 5</t>
  </si>
  <si>
    <t>C.2.4.c)  Pengelolaan</t>
  </si>
  <si>
    <t>C.2.4.c. A</t>
  </si>
  <si>
    <t>C.2.4.c.C</t>
  </si>
  <si>
    <t>C.2.4.c.D</t>
  </si>
  <si>
    <t>A. Ketersediaan bukti formal keberfungsian sistem pengelolaan fungsional dan operasional perguruan tinggi yang mencakup 5 aspek sebagai berikut:
1) perencanaan (planning ),
2) pengorganisasian (organizing ),
3) penempatan personil (staffing ),
4) pengarahan (leading ), dan
5) pengawasan (controlling ).</t>
  </si>
  <si>
    <t>B. Ketersediaan dokumen formal dan pedoman pengelolaan mencakup 11 aspek sebagai berikut:
1) pendidikan,
2) pengembangan suasana akademik dan otonomi keilmuan,
3) kemahasiswaan,
4) penelitian,
5) PkM,
6) SDM,
7) keuangan,
8) sarana dan prasarana,
9) sistem informasi,
10) sistem penjaminan mutu, dan
11) kerjasama.</t>
  </si>
  <si>
    <t xml:space="preserve">	C. Ketersediaan bukti yang sahih tentang implementasi kebijakan dan pedoman pengelolaan yang mencakup 11 aspek sebagai berikut:
1) pendidikan,
2) pengembangan suasana akademik dan otonomi keilmuan,
3) kemahasiswaan,
4) penelitian,
5) PkM,
6) SDM,
7) keuangan,
8) sarana dan prasarana,
9) sistem informasi,
10) sistem penjaminan mutu, dan
11) kerjasama.</t>
  </si>
  <si>
    <t>D. Ketersediaan dokumen formal dan bukti mekanisme persetujuan dan penetapan terhadap rencana strategis yang mencakup 5 aspek sebagai berikut:
1) adanya keterlibatan pemangku kepentingan,
2) mengacu kepada capaian renstra periode sebelumnya,
3) mengacu kepada
VMTS institusi,
4) dilakukannya analisis kondisi internal dan eksternal, dan
5) disahkan oleh organ yang memiliki kewenangan.
Skor  = ((2 x A) + B + (2 x C) + D ) / 6</t>
  </si>
  <si>
    <t>A. Ketersediaan dokumen formal SPMI yang dibuktikan dengan keberadaan 5 aspek sebagai berikut:
1) organ/fungsi SPMI,
2) dokumen SPMI,
3) auditor internal,
4) hasil audit, dan
5) bukti tindak lanjut.</t>
  </si>
  <si>
    <t>B. Ketersediaan bukti yang sahih terkait praktik baik pengembangan budaya mutu di perguruan tinggi melalui rapat tinjauan manajemen, yang mengagendakan pembahasan unsur-unsur, yang meliputi:
1) hasil audit internal,
2) umpan balik,
3) kinerja proses dan kesesuaian produk,
4) status tindakan pencegahan dan perbaikan,
5) tindak lanjut dari rapat tinjauan manajemen sebelumnya,
6) perubahan yang dapat mempengaruhi sistem penjaminan mutu, dan
7) rekomendasi untuk peningkatan.
Skor = (A + (2 x B)) / 3</t>
  </si>
  <si>
    <t>A. Perolehan sertifikasi/ akreditasi eksternal oleh lembaga internasional atau internasional bereputasi.
Tabel 1.a LKPT Sertifikasi/Akreditasi Eksternal.</t>
  </si>
  <si>
    <t>B. Perolehan akreditasi program studi oleh lembaga akreditasi internasional bereputasi.
Tabel 1.a LKPT Sertifikasi/Akreditasi Eksternal
Skor = (Skor_A + Skor_B) / 2</t>
  </si>
  <si>
    <t>Pelaksanaan dan hasil audit eksternal keuangan di perguruan tinggi.
Tabel 1.a LKPT Audit Eksternal Keuangan</t>
  </si>
  <si>
    <t>Perolehan status terakreditasi program studi oleh BAN-PT atau Lembaga Akreditasi Mandiri (LAM).
Tabel 1.b LKPT Akreditasi Program Studi</t>
  </si>
  <si>
    <t>Kerjasama</t>
  </si>
  <si>
    <t>A. Ketersediaan dokumen formal kebijakan dan prosedur pengembangan jejaring dan kemitraan (dalam dan luar negeri), dan monitoring dan evaluasi kepuasan mitra kerjasama.</t>
  </si>
  <si>
    <t>B. Ketersediaan dokumen perencanaan pengembangan jejaring dan kemitraan yang ditetapkan untuk mencapai visi, misi dan tujuan strategis institusi.</t>
  </si>
  <si>
    <t>C. Ketersediaan data jumlah, lingkup, relevansi, dan kebermanfaatan kerjasama.</t>
  </si>
  <si>
    <t>D. Ketersediaan bukti monitoring dan evaluasi pelaksanaan program kemitraan, tingkat kepuasan mitra kerjasama yang diukur dengan instrumen yang sahih, serta upaya perbaikan mutu jejaring dan kemitraan untuk menjamin ketercapaian visi, misi dan tujuan strategis.
Skor = (A + B + (2 x C) + (4 x D)) / 8</t>
  </si>
  <si>
    <t>Kerjasama perguruan tinggi di bidang pendidikan, penelitian dan PkM dalam 3 tahun terakhir.</t>
  </si>
  <si>
    <t>Pelampauan SN-DIKTI (indikator kinerja tambahan) yang ditetapkan oleh perguruan tinggi pada tiap kriteria.</t>
  </si>
  <si>
    <t>Analisis keberhasilan dan/atau ketidakberhasilan pencapaian kinerja yang telah ditetapkan institusi pada tiap kriteria yang memenuhi 2 aspek sebagai berikut:
1) capaian kinerja harus diukur dengan metoda yang tepat, dan hasilnya dianalisis serta dievaluasi, dan
2) analisis terhadap capaian kinerja mencakup identifikasi akar masalah, faktor pendukung keberhasilan dan faktor penghambat ketercapaian standard, dan deskripsi singkat tindak lanjut yang akan dilakukan institusi.</t>
  </si>
  <si>
    <t>Efektivitas pelaksanaan sistem penjaminan mutu  pada tiap kriteria yang memenuhi 4 aspek sebagai berikut:
1) keberadaan dokumen formal penetapan standar mutu,
2) standar mutu dilaksanakan secara konsisten,
3) monitoring, evaluasi dan pengendalian terhadap standar mutu yang telah ditetapkan, dan
4) hasilnya ditindak lanjuti untuk perbaikan dan peningkatan mutu.</t>
  </si>
  <si>
    <t>Tingkat kepuasan pemangku kepentingan internal dan eksternal pada masing-masing kriteria: tata pamong dan kerjasama, mahasiswa, sumber daya manusia, keuangan, sarana dan prasarana, pendidikan, penelitian dan pengabdian kepada masyarakat yang memenuhi 4 aspek sebagai berikut:
1) menggunakan instrumen kepuasan yang sahih, andal, mudah digunakan,
2) dilaksanakan secara berkala, serta datanya terekam secara komprehensif,
3) dianalisis dengan metode yang tepat serta bermanfaat untuk pengambilan keputusan, dan
4) tingkat kepuasan dan umpan balik ditindaklanjuti untuk perbaikan dan peningkatan mutu luaran secara berkala dan tersistem.</t>
  </si>
  <si>
    <t>C.3.4. Indikator Kinerja Utama 
C.3.4.a) Kualitas Input Mahasiswa</t>
  </si>
  <si>
    <t>Rasio jumlah pendaftar terhadap jumlah pendaftar yang lulus seleksi pada program utama. 
Tabel 2.a LKPT Seleksi Mahasiswa</t>
  </si>
  <si>
    <t>Persentase jumlah mahasiswa yang mendaftar ulang terhadap jumlah pendaftar yang lulus seleksi pada program utama.
Tabel 2.a LKPT Seleksi Mahasiswa</t>
  </si>
  <si>
    <t>Persentase jumlah mahasiswa asing terhadap jumlah seluruh mahasiswa.
Tabel 2.b LKPT Mahasiswa Asing</t>
  </si>
  <si>
    <t xml:space="preserve">C.3.4.b) Layanan Kemahasiswaan </t>
  </si>
  <si>
    <t>Ketersediaan dan mutu layanan kemahasiswaan.</t>
  </si>
  <si>
    <t xml:space="preserve">C.4.4. Indikator Kinerja Utama 
C.4.4.a) Profil Dosen </t>
  </si>
  <si>
    <t>Rasio jumlah dosen tetap yang memenuhi persyaratan dosen terhadap jumlah program studi.
Tabel 3.a.1) LKPT Kecukupan Dosen Perguruan Tinggi</t>
  </si>
  <si>
    <t>Persentase jumlah dosen yang memiliki jabatan fungsional Guru Besar terhadap jumlah seluruh dosen tetap.
Tabel 3.a.2) LKPT Jabatan Fungsional Dosen</t>
  </si>
  <si>
    <t>Persentase jumlah dosen yang memiliki sertifikat pendidik profesional/sertifikat profesi terhadap jumlah seluruh dosen tetap.
Tabel 3.a.3) LKPT Sertifikasi Dosen</t>
  </si>
  <si>
    <t>Persentase jumlah dosen tidak tetap terhadap jumlah seluruh dosen (dosen tetap dan dosen tidak tetap).
Tabel 3.a.4) LKPT Dosen Tidak Tetap</t>
  </si>
  <si>
    <t>Rasio jumlah mahasiswa terhadap jumlah dosen tetap.
Tabel 3.b LKPT Beban Kerja Dosen</t>
  </si>
  <si>
    <t>Rata-rata penelitian/dosen/tahun dalam 3 tahun terakhir.
Tabel 3.c.1) LKPT Produktivitas Penelitian Dosen</t>
  </si>
  <si>
    <t>Rata-rata PkM/dosen/tahun dalam 3 tahun terakhir.
Tabel 3.c.2) LKPT Produktivitas PkM Dosen</t>
  </si>
  <si>
    <t>Tabel 3.d LKPT Rekognisi Dosen</t>
  </si>
  <si>
    <t>Rata-rata jumlah pengakuan atas prestasi/ kinerja dosen terhadap jumlah dosen tetap
dalam 3 tahun terakhir.</t>
  </si>
  <si>
    <t>C.4.4.c) Tenaga Kependidikan</t>
  </si>
  <si>
    <t>Kecukupan dan kualifikasi tenaga kependidikan berdasarkan jenis pekerjaannya (pustakawan, laboran, teknisi, dll.).</t>
  </si>
  <si>
    <t xml:space="preserve">C.5.4. Indikator Kinerja Utama 
C.5.4.a) Keuangan </t>
  </si>
  <si>
    <t>C.4.4.b.1</t>
  </si>
  <si>
    <t>C.4.4.a.3</t>
  </si>
  <si>
    <t>C.4.4.a.4</t>
  </si>
  <si>
    <t>C.3.4.a.1</t>
  </si>
  <si>
    <t>C.3.4.a.2</t>
  </si>
  <si>
    <t>C.3.4.a.3</t>
  </si>
  <si>
    <t>Persentase perolehan dana yang bersumber dari mahasiswa terhadap total perolehan dana perguruan tinggi.
Tabel 4.a LKPT Perolehan Dana</t>
  </si>
  <si>
    <t>C.5.4.a.6</t>
  </si>
  <si>
    <t>C.5.4.a.7</t>
  </si>
  <si>
    <t>Persentase perolehan dana perguruan tinggi yang bersumber selain dari mahasiswa dan kementerian/lembaga terhadap total perolehan dana perguruan tinggi.
Tabel 4.a LKPT Perolehan Dana</t>
  </si>
  <si>
    <t>Rata-rata dana operasional proses pembelajaran/ mahasiswa/ tahun.
Tabel 4.b LKPT Penggunaan Dana</t>
  </si>
  <si>
    <t>Rata-rata dana penelitian dosen/ tahun.
Tabel 4.b LKPT Penggunaan Dana</t>
  </si>
  <si>
    <t>Rata-rata dana PkM dosen/ tahun.
Tabel 4.b LKPT Penggunaan Dana</t>
  </si>
  <si>
    <t>Persentase penggunaan dana penelitian terhadap total dana perguruan tinggi.
Tabel 4.b LKPT Penggunaan Dana</t>
  </si>
  <si>
    <t>Persentase penggunaan dana PkM terhadap total dana perguruan tinggi.
Tabel 4.b LKPT Penggunaan Dana</t>
  </si>
  <si>
    <t>A. Kecukupan sarana dan prasarana terlihat dari ketersediaan, kemutakhiran, dan relevansi, mencakup: fasilitas dan peralatan untuk pembelajaran, penelitian, PkM, dan memfasilitasi yang berkebutuhan khusus.</t>
  </si>
  <si>
    <t>B. Ketersediaan Sistem TIK (Teknologi Informasi dan Komunikasi) untuk mengumpulkan data yang akurat, dapat dipertanggung jawabkan dan terjaga kerahasiaannya (misal: Sistem Informasi Manajemen Perguruan Tinggi/ SIMPT).</t>
  </si>
  <si>
    <t>C. Ketersediaan Sistem TIK (Teknologi Informasi dan Komunikasi) untuk mengelola dan menyebarkan ilmu pengetahuan (misal: Sistem Informasi Pendidikan/Pembelajaran, Sistem Informasi Penelitian dan PkM, Sistem Informasi Perpustakaan, dll.).
Skor = ((2 x A) + B + C) / 4</t>
  </si>
  <si>
    <t xml:space="preserve">C.6.4. Indikator Kinerja Utama 
C.6.4.a) Kurikulum </t>
  </si>
  <si>
    <t>A. Ketersediaan kebijakan pengembangan kurikulum yang mempertimbangkan keterkaitan dengan visi dan misi (mandat) perguruan tinggi, pengembangan ilmu pengetahuan dan kebutuhan stakeholders.</t>
  </si>
  <si>
    <t>B. Ketersediaan pedoman pengembangan kurikulum.</t>
  </si>
  <si>
    <t>C. Ketersediaan pedoman pelaksanaan kurikulum yang mencakup pemantauan dan peninjauan kurikulum yang mempertimbangkan umpan balik dari para pemangku kepentingan, pencapaian isu-isu strategis untuk menjamin kesesuaian dan kemutakhirannya.
Skor = (A + B + C) / 3</t>
  </si>
  <si>
    <t xml:space="preserve">C.6.4.b) Pembelajaran </t>
  </si>
  <si>
    <t>A. Ketersediaan pedoman tentang penerapan sistem penugasan dosen berdasarkan kebutuhan, kualifikasi, keahlian dan pengalaman.</t>
  </si>
  <si>
    <t>B. Ketersediaan bukti yang sahih tentang penetapan strategi, metode dan media pembelajaran serta penilaian pembelajaran.</t>
  </si>
  <si>
    <t>C. Ketersediaan bukti yang sahih tentang implementasi sistem memonitor dan evaluasi pelaksanaan dan mutu proses pembelajaran.
Skor = (A + (2 x B) + (2 x C)) / 5</t>
  </si>
  <si>
    <t xml:space="preserve">C.6.4.c) Integrasi Penelitian dan
PkM dalam Pembelajaran </t>
  </si>
  <si>
    <t>A. Ketersediaan dokumen formal kebijakan dan pedoman untuk mengintegrasikan kegiatan penelitian dan PkM ke dalam pembelajaran.</t>
  </si>
  <si>
    <t>B. Ketersediaan bukti yang sahih tentang pelaksanaan, evaluasi, pengendalian, dan peningkatan kualitas secara berkelanjutan integrasi kegiatan penelitian dan PkM ke dalam pembelajaran.</t>
  </si>
  <si>
    <t>C. Ketersedian bukti yang sahih bahwa SPMI melakukan monitoring dan evaluasi integrasi penelitian dan PkM terhadap pembelajaran.
Skor = (A + (2 x B) + (4 x C)) / 7</t>
  </si>
  <si>
    <t>C.6.4.d) Suasana Akademik</t>
  </si>
  <si>
    <t>C.2.4.d) Sistem Penjaminan Mutu</t>
  </si>
  <si>
    <t>C.2.4.d.A</t>
  </si>
  <si>
    <t>C.2.4.d.B</t>
  </si>
  <si>
    <t>C.2.4.d.D</t>
  </si>
  <si>
    <t>C.2.4.d.E</t>
  </si>
  <si>
    <t>C.2.4.d.F</t>
  </si>
  <si>
    <t>C.6.4.b.A</t>
  </si>
  <si>
    <t>C.6.4.b.B</t>
  </si>
  <si>
    <t>C.6.4.b.C</t>
  </si>
  <si>
    <t>A. Ketersediaan dokumen formal kebijakan suasana akademik yang mencakup: otonomi keilmuan, kebebasan akademik, dan kebebasan mimbar akademik.</t>
  </si>
  <si>
    <t>B. Ketersediaan bukti yang sahih tentang terbangunnya suasana akademik yang kondusif yang dapat berupa:
a) Keterlaksanaan interaksi akademik antar sivitas akademika dalam kegiatan pendidikan, penelitian dan PkM baik pada skala lokal/nasional/ internasional.
b) Keterlaksanaan program/kegiatan non akademik yang melibatkan seluruh warga kampus yang didukung oleh ketersediaan sarana, prasarana, dan dana yang memadai.</t>
  </si>
  <si>
    <t>C. Ketersediaan bukti yang sahih tentang langkah-langkah strategis yang dilakukan untuk meningkatkan suasana akademik.
Skor = (A + (2 x B) + (2 x C)) / 5</t>
  </si>
  <si>
    <t xml:space="preserve">C.7.4. Indikator Kinerja Utama 
C.7.4.a) Relevansi Penelitian </t>
  </si>
  <si>
    <t>C.7.4.a.A</t>
  </si>
  <si>
    <t>C.7.4.a.B</t>
  </si>
  <si>
    <t>A. Ketersediaan dokumen formal Rencana Strategis Penelitian yang memuat landasan pengembangan, peta jalan penelitian, sumber daya, sasaran program strategis dan indikator kinerja.</t>
  </si>
  <si>
    <t>B. Ketersediaan pedoman penelitian dan bukti sosialisasinya.</t>
  </si>
  <si>
    <t>C. Bukti yang sahih tentang pelaksanaan proses penelitian mencakup 6 aspek sebagai berikut:
1) tatacara penilaian dan review,
2) legalitas pengangkatan reviewer,
3) hasil penilaian usul penelitian,
4) legalitas penugasan peneliti/kerjasama peneliti,
5) berita acara hasil monitoring dan evaluasi, serta
6) dokumentasi output penelitian.</t>
  </si>
  <si>
    <t>D. Dokumen pelaporan penelitian oleh pengelola penelitian kepada pimpinan perguruan tinggi dan mitra/pemberi dana, memenuhi aspek- aspek berikut:
1) komprehensif,
2) rinci,
3) relevan,
4) mutakhir, dan
5) disampaikan tepat waktu.
Skor = (A + (2 x B) + (4 x C) + D) / 8</t>
  </si>
  <si>
    <t>C.7.4.b) Kelompok Riset</t>
  </si>
  <si>
    <t>Keberadaan kelompok riset dan laboratorium riset.</t>
  </si>
  <si>
    <t>C.7.4.a.C</t>
  </si>
  <si>
    <t>C.7.4.a.D</t>
  </si>
  <si>
    <t>C.8.4 Indikator Kinerja Utama
C.8.4.a) Pelaksanaan PkM</t>
  </si>
  <si>
    <t>A. Ketersediaan dokumen formal Rencana Strategis PkM yang memuat landasan pengembangan, peta jalan PkM, sumber daya, sasaran program strategis dan indikator kinerja.</t>
  </si>
  <si>
    <t>C.8.4.a) Kelompok Pelaksana PkM</t>
  </si>
  <si>
    <t>Keberadaan kelompok pelaksana PkM.</t>
  </si>
  <si>
    <t>D. Dokumentasi pelaporan PkM oleh pengelola PkM kepada pimpinan perguruan tinggi dan mitra/pemberi dana yang memenuhi 5 aspek sebagai berikut:
1) komprehensif,
2) rinci,
3) relevan,
4) mutakhir, dan
5) disampaikan tepat waktu.
Skor = (A + (2 x B) + (4 x C) + D) / 8</t>
  </si>
  <si>
    <t>C. Bukti yang sahih tentang pelaksanaan proses PkM mencakup 6 aspek sebagai berikut:
1) tatacara penilaian dan review,
2) legalitas pengangkatan reviewer,
3) hasil penilaian usul PkM,
4) legalitas penugasan pelaksana PkM/kerjasama PkM,
5) berita acara hasil monitoring dan evaluasi, serta
6) dokumentasi output PkM.</t>
  </si>
  <si>
    <t>B. Ketersediaan pedoman PkM dan bukti sosialisasinya.</t>
  </si>
  <si>
    <t>C.9 Luaran dan Capaian Tridharma</t>
  </si>
  <si>
    <t>C.9.4. Indikator Kinerja Utama 
C.9.4.a) Pendidikan</t>
  </si>
  <si>
    <t>Rata-rata IPK mahasiswa dalam 3 tahun terakhir.
Tabel 5.a LKPT Capaian Pembelajaran</t>
  </si>
  <si>
    <t>Jumlah prestasi akademik mahasiswa di tingkat provinsi/wilayah, nasional, dan/atau internasional terhadap jumlah mahasiswa dalam 5 tahun terakhir (TS-2 s.d. TS).
Tabel 5.b.1) LKPT Prestasi Akademik Mahasiswa</t>
  </si>
  <si>
    <t>Jumlah prestasi non- akademik mahasiswa di tingkat provinsi/wilayah, nasional, dan/atau internasional terhadap jumlah mahasiswa dalam 5 tahun terakhir (TS-2 s.d. TS).
Tabel 5.b.2) LKPT Prestasi Non-akademik Mahasiswa</t>
  </si>
  <si>
    <t>Lama studi mahasiswa untuk setiap program dalam 3 tahun terakhir.
Tabel 5.c.1) LKPS Lama Studi Mahasiswa</t>
  </si>
  <si>
    <t>Persentase kelulusan tepat waktu untuk setiap program.
Tabel 5.c.2 LKPT</t>
  </si>
  <si>
    <t>Persentase keberhasilan studi untuk setiap program.
Tabel 5.c.2 LKPT</t>
  </si>
  <si>
    <t>Lama waktu tunggu lulusan program utama di perguruan tinggi untuk mendapatkan pekerjaan
pertama.
Tabel 5.d.1) LKPT Waktu Tunggu Lulusan</t>
  </si>
  <si>
    <t>Kesesuaian bidang kerja lulusan dari program utama di perguruan tinggi terhadap kompetensi bidang studi.
Tabel 5.d.2) LKPT Kesesuaian Bidang Kerja Lulusan</t>
  </si>
  <si>
    <t>Tingkat kepuasan pengguna lulusan dinilai terhadap aspek: 
1 : Etika,
2 : Keahlian pada bidang ilmu (kompetensi utama),
3 : Kemampuan berbahasa asing,
4 : Penggunaan teknologi informasi,
5 : Kemampuan berkomunikasi,
6 : Kerjasama tim,
7 : Pengembangan diri.
Tabel 5.e.1) LKPT Kepuasan Pengguna Lulusan</t>
  </si>
  <si>
    <t>Tingkat dan ukuran tempat kerja lulusan.
Tabel 5.e.2) LKPT Tempat Kerja Lulusan</t>
  </si>
  <si>
    <t>Jumlah publikasi di jurnal dalam 3 tahun terakhir.
Tabel 5.f LKPT Publikasi Ilmiah</t>
  </si>
  <si>
    <t>Jumlah publikasi di seminar/ tulisan di media massa dalam 3 tahun terakhir.
Tabel 5.f LKPT Publikasi Ilmiah</t>
  </si>
  <si>
    <t>C.9.4.a.13</t>
  </si>
  <si>
    <t>C.9.4.a.14</t>
  </si>
  <si>
    <t xml:space="preserve">Jumlah artikel karya ilmiah dosen tetap yang disitasi dalam 3 tahun terakhir.
Tabel 5.g LKPT Sitasi Karya Ilmiah </t>
  </si>
  <si>
    <t>Jumlah luaran penelitian dan PkM dosen tetap dalam 3 tahun terakhir.
Tabel 5.h LKPT Luaran Lainnya</t>
  </si>
  <si>
    <t>Ketepatan analisis SWOT atau analisis yang relevan di dalam mengembangkan strategi institusi.</t>
  </si>
  <si>
    <t>D.4. Program Keberlanjutan</t>
  </si>
  <si>
    <t>Perguruan tinggi memiliki kebijakan, ketersediaan sumberdaya, kemampuan melaksanakan, dan kerealistikan program</t>
  </si>
  <si>
    <t>E. Standar Tambahan Ciri Khas Perguruan Tinggi</t>
  </si>
  <si>
    <t>Jumlah Lulusan  bekerja</t>
  </si>
  <si>
    <t>Jumlah Lulusan Melanjutkan</t>
  </si>
  <si>
    <t>IKU L2Dikti</t>
  </si>
  <si>
    <t xml:space="preserve">PENYUSUNAN PEMETAAN PERGURUAN TINGGI  DALAM RANGKA PENJAMINAN MUTU PERGURUAN TINGGI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</si>
</sst>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2"/>
      <color rgb="FF000000"/>
      <name val="Calibri"/>
      <scheme val="minor"/>
    </font>
    <font>
      <b/>
      <sz val="11"/>
      <color rgb="FF000000"/>
      <name val="Calibri"/>
    </font>
    <font>
      <b/>
      <sz val="10"/>
      <color rgb="FF000000"/>
      <name val="Calibri"/>
    </font>
    <font>
      <sz val="10"/>
      <color rgb="FF000000"/>
      <name val="Calibri"/>
    </font>
    <font>
      <sz val="10"/>
      <color theme="1"/>
      <name val="Calibri"/>
    </font>
    <font>
      <b/>
      <sz val="11"/>
      <color rgb="FFFF0000"/>
      <name val="Calibri"/>
    </font>
    <font>
      <b/>
      <sz val="10"/>
      <color rgb="FFFF0000"/>
      <name val="Calibri"/>
    </font>
    <font>
      <b/>
      <sz val="11"/>
      <color rgb="FFFFFFFF"/>
      <name val="Calibri"/>
    </font>
    <font>
      <b/>
      <sz val="10"/>
      <color rgb="FFFFFFFF"/>
      <name val="Calibri"/>
    </font>
    <font>
      <b/>
      <sz val="10"/>
      <color theme="1"/>
      <name val="Calibri"/>
    </font>
    <font>
      <b/>
      <sz val="11"/>
      <color rgb="FF000000"/>
      <name val="Arial"/>
    </font>
    <font>
      <b/>
      <sz val="11"/>
      <color theme="1"/>
      <name val="Calibri"/>
    </font>
    <font>
      <sz val="12"/>
      <name val="Calibri"/>
    </font>
    <font>
      <sz val="11"/>
      <color rgb="FF000000"/>
      <name val="Calibri"/>
    </font>
    <font>
      <sz val="9"/>
      <color rgb="FF000000"/>
      <name val="Arial"/>
    </font>
    <font>
      <sz val="12"/>
      <color rgb="FF000000"/>
      <name val="Calibri"/>
    </font>
    <font>
      <sz val="12"/>
      <color theme="1"/>
      <name val="Calibri"/>
    </font>
    <font>
      <b/>
      <sz val="9"/>
      <color rgb="FF000000"/>
      <name val="Arial"/>
    </font>
    <font>
      <b/>
      <sz val="6"/>
      <color rgb="FF000000"/>
      <name val="Arial"/>
    </font>
    <font>
      <sz val="8"/>
      <color rgb="FF000000"/>
      <name val="Arial"/>
    </font>
    <font>
      <sz val="7"/>
      <color rgb="FF000000"/>
      <name val="Arial"/>
    </font>
    <font>
      <sz val="12"/>
      <color theme="1"/>
      <name val="Calibri"/>
    </font>
    <font>
      <sz val="8"/>
      <color rgb="FF000000"/>
      <name val="Times New Roman"/>
    </font>
    <font>
      <sz val="10"/>
      <color rgb="FF000000"/>
      <name val="Times New Roman"/>
    </font>
    <font>
      <sz val="11"/>
      <color rgb="FF000000"/>
      <name val="Arial"/>
    </font>
    <font>
      <b/>
      <sz val="8"/>
      <color rgb="FF000000"/>
      <name val="Arial"/>
    </font>
    <font>
      <b/>
      <sz val="9"/>
      <color theme="1"/>
      <name val="Arial"/>
    </font>
    <font>
      <b/>
      <sz val="5"/>
      <color rgb="FF000000"/>
      <name val="Arial"/>
    </font>
    <font>
      <sz val="8"/>
      <color theme="1"/>
      <name val="Arial"/>
    </font>
    <font>
      <sz val="7"/>
      <color theme="1"/>
      <name val="Times New Roman"/>
    </font>
    <font>
      <b/>
      <sz val="8"/>
      <color theme="1"/>
      <name val="Noto Sans"/>
    </font>
    <font>
      <b/>
      <sz val="8"/>
      <color theme="1"/>
      <name val="Arial"/>
    </font>
    <font>
      <sz val="8"/>
      <color theme="1"/>
      <name val="Times New Roman"/>
    </font>
    <font>
      <sz val="12"/>
      <color theme="1"/>
      <name val="Arial"/>
    </font>
    <font>
      <sz val="10"/>
      <color theme="1"/>
      <name val="Arial"/>
    </font>
    <font>
      <sz val="9"/>
      <color theme="1"/>
      <name val="Arial"/>
    </font>
    <font>
      <sz val="10"/>
      <color theme="1"/>
      <name val="Times New Roman"/>
    </font>
    <font>
      <b/>
      <sz val="9"/>
      <color theme="1"/>
      <name val="Noto Sans"/>
    </font>
    <font>
      <sz val="9"/>
      <color theme="1"/>
      <name val="Times New Roman"/>
    </font>
    <font>
      <b/>
      <sz val="10"/>
      <color theme="1"/>
      <name val="Arial"/>
    </font>
    <font>
      <b/>
      <sz val="10"/>
      <color rgb="FF000000"/>
      <name val="Arial"/>
    </font>
    <font>
      <sz val="10"/>
      <color rgb="FF000000"/>
      <name val="Arial"/>
    </font>
    <font>
      <i/>
      <sz val="10"/>
      <color theme="1"/>
      <name val="Arial"/>
    </font>
    <font>
      <b/>
      <i/>
      <sz val="9"/>
      <color rgb="FF000000"/>
      <name val="Arial"/>
    </font>
    <font>
      <sz val="6"/>
      <color theme="1"/>
      <name val="Arial"/>
    </font>
    <font>
      <b/>
      <vertAlign val="superscript"/>
      <sz val="10"/>
      <color theme="1"/>
      <name val="Arial"/>
    </font>
    <font>
      <b/>
      <i/>
      <sz val="10"/>
      <color theme="1"/>
      <name val="Arial"/>
    </font>
    <font>
      <b/>
      <vertAlign val="superscript"/>
      <sz val="10"/>
      <color rgb="FF000000"/>
      <name val="Arial"/>
    </font>
    <font>
      <sz val="10"/>
      <color rgb="FF000000"/>
      <name val="Calibri"/>
      <family val="2"/>
    </font>
    <font>
      <sz val="12"/>
      <color indexed="81"/>
      <name val="Calibri"/>
      <family val="2"/>
      <scheme val="major"/>
    </font>
    <font>
      <sz val="11"/>
      <color indexed="81"/>
      <name val="Calibri"/>
      <family val="2"/>
      <scheme val="major"/>
    </font>
    <font>
      <sz val="10"/>
      <color theme="1"/>
      <name val="Calibri"/>
      <family val="2"/>
    </font>
    <font>
      <sz val="11"/>
      <color indexed="81"/>
      <name val="Calibri"/>
      <family val="2"/>
      <scheme val="minor"/>
    </font>
    <font>
      <b/>
      <sz val="11"/>
      <color rgb="FF000000"/>
      <name val="Calibri"/>
      <family val="2"/>
    </font>
    <font>
      <b/>
      <sz val="12"/>
      <name val="Calibri"/>
      <family val="2"/>
    </font>
    <font>
      <sz val="10"/>
      <name val="Calibri"/>
      <family val="2"/>
    </font>
    <font>
      <sz val="8"/>
      <name val="Calibri"/>
      <scheme val="minor"/>
    </font>
    <font>
      <sz val="9"/>
      <color rgb="FF000000"/>
      <name val="Arial"/>
      <family val="2"/>
    </font>
    <font>
      <sz val="9"/>
      <color theme="1"/>
      <name val="Calibri"/>
      <family val="2"/>
    </font>
    <font>
      <b/>
      <sz val="26"/>
      <color rgb="FFFF0000"/>
      <name val="Calibri"/>
      <family val="2"/>
    </font>
    <font>
      <b/>
      <sz val="14"/>
      <color rgb="FF000000"/>
      <name val="Calibri"/>
      <family val="2"/>
    </font>
    <font>
      <b/>
      <sz val="16"/>
      <color rgb="FF000000"/>
      <name val="Calibri"/>
      <family val="2"/>
    </font>
  </fonts>
  <fills count="13">
    <fill>
      <patternFill patternType="none"/>
    </fill>
    <fill>
      <patternFill patternType="gray125"/>
    </fill>
    <fill>
      <patternFill patternType="solid">
        <fgColor rgb="FFFFFF00"/>
        <bgColor rgb="FFFFFF00"/>
      </patternFill>
    </fill>
    <fill>
      <patternFill patternType="solid">
        <fgColor rgb="FF17365D"/>
        <bgColor rgb="FF17365D"/>
      </patternFill>
    </fill>
    <fill>
      <patternFill patternType="solid">
        <fgColor rgb="FFB8CCE4"/>
        <bgColor rgb="FFB8CCE4"/>
      </patternFill>
    </fill>
    <fill>
      <patternFill patternType="solid">
        <fgColor rgb="FF00FF00"/>
        <bgColor rgb="FF00FF00"/>
      </patternFill>
    </fill>
    <fill>
      <patternFill patternType="solid">
        <fgColor rgb="FFD9D9D9"/>
        <bgColor rgb="FFD9D9D9"/>
      </patternFill>
    </fill>
    <fill>
      <patternFill patternType="solid">
        <fgColor rgb="FFBEBEBE"/>
        <bgColor rgb="FFBEBEBE"/>
      </patternFill>
    </fill>
    <fill>
      <patternFill patternType="solid">
        <fgColor rgb="FFCCCCCC"/>
        <bgColor rgb="FFCCCCCC"/>
      </patternFill>
    </fill>
    <fill>
      <patternFill patternType="solid">
        <fgColor theme="0"/>
        <bgColor rgb="FFB8CCE4"/>
      </patternFill>
    </fill>
    <fill>
      <patternFill patternType="solid">
        <fgColor theme="0"/>
        <bgColor rgb="FFDBE5F1"/>
      </patternFill>
    </fill>
    <fill>
      <patternFill patternType="solid">
        <fgColor rgb="FFFFFF00"/>
        <bgColor indexed="64"/>
      </patternFill>
    </fill>
    <fill>
      <patternFill patternType="solid">
        <fgColor theme="0"/>
        <bgColor rgb="FFFFFF00"/>
      </patternFill>
    </fill>
  </fills>
  <borders count="7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double">
        <color rgb="FF000000"/>
      </bottom>
      <diagonal/>
    </border>
    <border>
      <left/>
      <right style="medium">
        <color rgb="FF000000"/>
      </right>
      <top/>
      <bottom style="double">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double">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style="medium">
        <color rgb="FF000000"/>
      </bottom>
      <diagonal/>
    </border>
    <border>
      <left style="medium">
        <color rgb="FF000000"/>
      </left>
      <right/>
      <top style="double">
        <color rgb="FF000000"/>
      </top>
      <bottom style="medium">
        <color rgb="FF000000"/>
      </bottom>
      <diagonal/>
    </border>
    <border>
      <left/>
      <right style="medium">
        <color rgb="FF000000"/>
      </right>
      <top style="double">
        <color rgb="FF000000"/>
      </top>
      <bottom style="medium">
        <color rgb="FF000000"/>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style="double">
        <color rgb="FF000000"/>
      </bottom>
      <diagonal/>
    </border>
    <border>
      <left/>
      <right/>
      <top/>
      <bottom style="double">
        <color rgb="FF000000"/>
      </bottom>
      <diagonal/>
    </border>
    <border>
      <left/>
      <right style="medium">
        <color rgb="FF000000"/>
      </right>
      <top style="medium">
        <color rgb="FF000000"/>
      </top>
      <bottom/>
      <diagonal/>
    </border>
    <border>
      <left/>
      <right style="medium">
        <color rgb="FF000000"/>
      </right>
      <top/>
      <bottom/>
      <diagonal/>
    </border>
    <border>
      <left/>
      <right/>
      <top style="double">
        <color rgb="FF000000"/>
      </top>
      <bottom style="medium">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diagonal/>
    </border>
    <border>
      <left/>
      <right style="medium">
        <color rgb="FF000000"/>
      </right>
      <top/>
      <bottom style="double">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medium">
        <color rgb="FF000000"/>
      </top>
      <bottom style="double">
        <color rgb="FF000000"/>
      </bottom>
      <diagonal/>
    </border>
    <border>
      <left/>
      <right style="medium">
        <color rgb="FF000000"/>
      </right>
      <top style="medium">
        <color rgb="FF000000"/>
      </top>
      <bottom style="double">
        <color rgb="FF000000"/>
      </bottom>
      <diagonal/>
    </border>
    <border>
      <left style="medium">
        <color rgb="FF000000"/>
      </left>
      <right/>
      <top style="double">
        <color rgb="FF000000"/>
      </top>
      <bottom style="double">
        <color rgb="FF000000"/>
      </bottom>
      <diagonal/>
    </border>
    <border>
      <left/>
      <right style="medium">
        <color rgb="FF000000"/>
      </right>
      <top style="double">
        <color rgb="FF000000"/>
      </top>
      <bottom style="double">
        <color rgb="FF000000"/>
      </bottom>
      <diagonal/>
    </border>
    <border>
      <left style="medium">
        <color rgb="FF000000"/>
      </left>
      <right/>
      <top/>
      <bottom style="double">
        <color rgb="FF000000"/>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bottom/>
      <diagonal/>
    </border>
    <border>
      <left style="thin">
        <color rgb="FF000000"/>
      </left>
      <right/>
      <top/>
      <bottom style="thin">
        <color rgb="FF000000"/>
      </bottom>
      <diagonal/>
    </border>
    <border>
      <left/>
      <right style="thin">
        <color rgb="FF000000"/>
      </right>
      <top/>
      <bottom/>
      <diagonal/>
    </border>
    <border>
      <left/>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bottom style="thin">
        <color indexed="64"/>
      </bottom>
      <diagonal/>
    </border>
    <border>
      <left/>
      <right style="thin">
        <color rgb="FF000000"/>
      </right>
      <top/>
      <bottom style="thin">
        <color indexed="64"/>
      </bottom>
      <diagonal/>
    </border>
    <border>
      <left/>
      <right style="thin">
        <color rgb="FF000000"/>
      </right>
      <top style="thin">
        <color indexed="64"/>
      </top>
      <bottom/>
      <diagonal/>
    </border>
  </borders>
  <cellStyleXfs count="1">
    <xf numFmtId="0" fontId="0" fillId="0" borderId="0"/>
  </cellStyleXfs>
  <cellXfs count="388">
    <xf numFmtId="0" fontId="0" fillId="0" borderId="0" xfId="0"/>
    <xf numFmtId="0" fontId="1" fillId="0" borderId="0" xfId="0" applyFont="1" applyAlignment="1">
      <alignment horizontal="left" vertical="top"/>
    </xf>
    <xf numFmtId="0" fontId="2" fillId="0" borderId="0" xfId="0" applyFont="1" applyAlignment="1">
      <alignment horizontal="left" vertical="top"/>
    </xf>
    <xf numFmtId="0" fontId="3" fillId="0" borderId="0" xfId="0" applyFont="1" applyAlignment="1">
      <alignment wrapText="1"/>
    </xf>
    <xf numFmtId="0" fontId="4" fillId="0" borderId="0" xfId="0" applyFont="1"/>
    <xf numFmtId="2" fontId="3" fillId="0" borderId="0" xfId="0" applyNumberFormat="1" applyFont="1" applyAlignment="1">
      <alignment horizontal="center" vertical="top"/>
    </xf>
    <xf numFmtId="0" fontId="3" fillId="0" borderId="0" xfId="0" applyFont="1" applyAlignment="1">
      <alignment vertical="top"/>
    </xf>
    <xf numFmtId="0" fontId="3" fillId="0" borderId="0" xfId="0" applyFont="1"/>
    <xf numFmtId="0" fontId="5" fillId="2" borderId="1" xfId="0" applyFont="1" applyFill="1" applyBorder="1" applyAlignment="1">
      <alignment horizontal="left" vertical="top"/>
    </xf>
    <xf numFmtId="0" fontId="6" fillId="2" borderId="1" xfId="0" applyFont="1" applyFill="1" applyBorder="1" applyAlignment="1">
      <alignment horizontal="left" vertical="top"/>
    </xf>
    <xf numFmtId="0" fontId="7" fillId="3" borderId="2" xfId="0" applyFont="1" applyFill="1" applyBorder="1" applyAlignment="1">
      <alignment horizontal="left" vertical="top"/>
    </xf>
    <xf numFmtId="0" fontId="8" fillId="3" borderId="2" xfId="0" applyFont="1" applyFill="1" applyBorder="1" applyAlignment="1">
      <alignment horizontal="left" vertical="top"/>
    </xf>
    <xf numFmtId="0" fontId="8" fillId="3" borderId="2" xfId="0" applyFont="1" applyFill="1" applyBorder="1" applyAlignment="1">
      <alignment horizontal="center" vertical="center" wrapText="1"/>
    </xf>
    <xf numFmtId="0" fontId="9" fillId="0" borderId="2" xfId="0" applyFont="1" applyBorder="1" applyAlignment="1">
      <alignment horizontal="center" vertical="center" wrapText="1"/>
    </xf>
    <xf numFmtId="2" fontId="2" fillId="4" borderId="2" xfId="0" applyNumberFormat="1" applyFont="1" applyFill="1" applyBorder="1" applyAlignment="1">
      <alignment horizontal="center" vertical="top" wrapText="1"/>
    </xf>
    <xf numFmtId="0" fontId="2" fillId="4" borderId="2" xfId="0" applyFont="1" applyFill="1" applyBorder="1" applyAlignment="1">
      <alignment horizontal="center" vertical="top" wrapText="1"/>
    </xf>
    <xf numFmtId="2" fontId="2" fillId="2" borderId="2" xfId="0" applyNumberFormat="1" applyFont="1" applyFill="1" applyBorder="1" applyAlignment="1">
      <alignment horizontal="center" vertical="top" wrapText="1"/>
    </xf>
    <xf numFmtId="0" fontId="1" fillId="0" borderId="0" xfId="0" applyFont="1" applyAlignment="1">
      <alignment horizontal="left"/>
    </xf>
    <xf numFmtId="0" fontId="10" fillId="0" borderId="2" xfId="0" applyFont="1" applyBorder="1"/>
    <xf numFmtId="0" fontId="8" fillId="0" borderId="2" xfId="0" applyFont="1" applyBorder="1" applyAlignment="1">
      <alignment horizontal="left" vertical="top"/>
    </xf>
    <xf numFmtId="0" fontId="8" fillId="0" borderId="2" xfId="0" applyFont="1" applyBorder="1" applyAlignment="1">
      <alignment horizontal="center" vertical="center" wrapText="1"/>
    </xf>
    <xf numFmtId="2" fontId="2" fillId="0" borderId="2" xfId="0" applyNumberFormat="1" applyFont="1" applyBorder="1" applyAlignment="1">
      <alignment horizontal="center" vertical="top" wrapText="1"/>
    </xf>
    <xf numFmtId="0" fontId="2" fillId="0" borderId="3" xfId="0" applyFont="1" applyBorder="1" applyAlignment="1">
      <alignment horizontal="center" vertical="top" wrapText="1"/>
    </xf>
    <xf numFmtId="2" fontId="3" fillId="0" borderId="2" xfId="0" applyNumberFormat="1" applyFont="1" applyBorder="1" applyAlignment="1">
      <alignment horizontal="center" vertical="top"/>
    </xf>
    <xf numFmtId="0" fontId="2" fillId="0" borderId="2" xfId="0" applyFont="1" applyBorder="1" applyAlignment="1">
      <alignment horizontal="left" vertical="top"/>
    </xf>
    <xf numFmtId="0" fontId="11" fillId="0" borderId="3" xfId="0" applyFont="1" applyBorder="1" applyAlignment="1">
      <alignment horizontal="left" vertical="top"/>
    </xf>
    <xf numFmtId="0" fontId="9" fillId="0" borderId="3" xfId="0" applyFont="1" applyBorder="1" applyAlignment="1">
      <alignment horizontal="left" vertical="top"/>
    </xf>
    <xf numFmtId="0" fontId="3" fillId="0" borderId="3" xfId="0" applyFont="1" applyBorder="1" applyAlignment="1">
      <alignment vertical="top" wrapText="1"/>
    </xf>
    <xf numFmtId="0" fontId="4" fillId="0" borderId="3" xfId="0" applyFont="1" applyBorder="1" applyAlignment="1">
      <alignment vertical="top" wrapText="1"/>
    </xf>
    <xf numFmtId="2" fontId="3" fillId="0" borderId="4" xfId="0" applyNumberFormat="1" applyFont="1" applyBorder="1" applyAlignment="1">
      <alignment horizontal="center" vertical="top" wrapText="1"/>
    </xf>
    <xf numFmtId="2" fontId="3" fillId="0" borderId="5" xfId="0" applyNumberFormat="1" applyFont="1" applyBorder="1" applyAlignment="1">
      <alignment horizontal="center" vertical="top"/>
    </xf>
    <xf numFmtId="2" fontId="2" fillId="0" borderId="3" xfId="0" applyNumberFormat="1" applyFont="1" applyBorder="1" applyAlignment="1">
      <alignment horizontal="center" vertical="top" wrapText="1"/>
    </xf>
    <xf numFmtId="2" fontId="2" fillId="2" borderId="6" xfId="0" applyNumberFormat="1" applyFont="1" applyFill="1" applyBorder="1" applyAlignment="1">
      <alignment horizontal="center" vertical="top" wrapText="1"/>
    </xf>
    <xf numFmtId="0" fontId="2" fillId="0" borderId="2" xfId="0" applyFont="1" applyBorder="1" applyAlignment="1">
      <alignment horizontal="center" vertical="top" wrapText="1"/>
    </xf>
    <xf numFmtId="0" fontId="7" fillId="0" borderId="0" xfId="0" applyFont="1" applyAlignment="1">
      <alignment horizontal="left" vertical="top"/>
    </xf>
    <xf numFmtId="0" fontId="8" fillId="0" borderId="0" xfId="0" applyFont="1" applyAlignment="1">
      <alignment horizontal="left" vertical="top"/>
    </xf>
    <xf numFmtId="0" fontId="8" fillId="0" borderId="0" xfId="0" applyFont="1" applyAlignment="1">
      <alignment horizontal="center" vertical="center" wrapText="1"/>
    </xf>
    <xf numFmtId="0" fontId="9" fillId="0" borderId="0" xfId="0" applyFont="1" applyAlignment="1">
      <alignment horizontal="center" vertical="center" wrapText="1"/>
    </xf>
    <xf numFmtId="2" fontId="2" fillId="0" borderId="0" xfId="0" applyNumberFormat="1" applyFont="1" applyAlignment="1">
      <alignment horizontal="center" vertical="top" wrapText="1"/>
    </xf>
    <xf numFmtId="0" fontId="2" fillId="0" borderId="0" xfId="0" applyFont="1" applyAlignment="1">
      <alignment horizontal="center" vertical="top" wrapText="1"/>
    </xf>
    <xf numFmtId="0" fontId="10" fillId="0" borderId="0" xfId="0" applyFont="1"/>
    <xf numFmtId="0" fontId="11" fillId="0" borderId="2" xfId="0" applyFont="1" applyBorder="1" applyAlignment="1">
      <alignment horizontal="left" vertical="top"/>
    </xf>
    <xf numFmtId="0" fontId="9" fillId="0" borderId="2" xfId="0" applyFont="1" applyBorder="1" applyAlignment="1">
      <alignment horizontal="left" vertical="top"/>
    </xf>
    <xf numFmtId="0" fontId="3" fillId="0" borderId="2" xfId="0" applyFont="1" applyBorder="1" applyAlignment="1">
      <alignment vertical="top" wrapText="1"/>
    </xf>
    <xf numFmtId="0" fontId="4" fillId="0" borderId="2" xfId="0" applyFont="1" applyBorder="1" applyAlignment="1">
      <alignment vertical="top" wrapText="1"/>
    </xf>
    <xf numFmtId="2" fontId="3" fillId="0" borderId="2" xfId="0" applyNumberFormat="1" applyFont="1" applyBorder="1" applyAlignment="1">
      <alignment horizontal="center" vertical="top" wrapText="1"/>
    </xf>
    <xf numFmtId="0" fontId="10" fillId="0" borderId="2" xfId="0" applyFont="1" applyBorder="1" applyAlignment="1">
      <alignment horizontal="left" vertical="top"/>
    </xf>
    <xf numFmtId="0" fontId="3" fillId="4" borderId="2" xfId="0" applyFont="1" applyFill="1" applyBorder="1" applyAlignment="1">
      <alignment horizontal="center" vertical="top"/>
    </xf>
    <xf numFmtId="2" fontId="2" fillId="2" borderId="2" xfId="0" applyNumberFormat="1" applyFont="1" applyFill="1" applyBorder="1" applyAlignment="1">
      <alignment horizontal="center" vertical="top"/>
    </xf>
    <xf numFmtId="0" fontId="3" fillId="0" borderId="2" xfId="0" applyFont="1" applyBorder="1" applyAlignment="1">
      <alignment wrapText="1"/>
    </xf>
    <xf numFmtId="0" fontId="4" fillId="0" borderId="2" xfId="0" applyFont="1" applyBorder="1" applyAlignment="1">
      <alignment wrapText="1"/>
    </xf>
    <xf numFmtId="0" fontId="13" fillId="0" borderId="0" xfId="0" applyFont="1" applyAlignment="1">
      <alignment horizontal="left" vertical="top"/>
    </xf>
    <xf numFmtId="0" fontId="3" fillId="0" borderId="0" xfId="0" applyFont="1" applyAlignment="1">
      <alignment horizontal="left" vertical="top"/>
    </xf>
    <xf numFmtId="2" fontId="2" fillId="2" borderId="1" xfId="0" applyNumberFormat="1" applyFont="1" applyFill="1" applyBorder="1" applyAlignment="1">
      <alignment horizontal="center" vertical="top"/>
    </xf>
    <xf numFmtId="0" fontId="3" fillId="0" borderId="2" xfId="0" applyFont="1" applyBorder="1" applyAlignment="1">
      <alignment horizontal="left" vertical="top"/>
    </xf>
    <xf numFmtId="0" fontId="12" fillId="0" borderId="13" xfId="0" applyFont="1" applyBorder="1"/>
    <xf numFmtId="0" fontId="13" fillId="0" borderId="2" xfId="0" applyFont="1" applyBorder="1" applyAlignment="1">
      <alignment horizontal="left" vertical="top"/>
    </xf>
    <xf numFmtId="0" fontId="4" fillId="0" borderId="2" xfId="0" applyFont="1" applyBorder="1"/>
    <xf numFmtId="0" fontId="3" fillId="0" borderId="2" xfId="0" applyFont="1" applyBorder="1" applyAlignment="1">
      <alignment vertical="top"/>
    </xf>
    <xf numFmtId="0" fontId="3" fillId="0" borderId="0" xfId="0" applyFont="1" applyAlignment="1">
      <alignment vertical="top" wrapText="1"/>
    </xf>
    <xf numFmtId="0" fontId="4" fillId="0" borderId="0" xfId="0" applyFont="1" applyAlignment="1">
      <alignment wrapText="1"/>
    </xf>
    <xf numFmtId="0" fontId="3" fillId="0" borderId="0" xfId="0" applyFont="1" applyAlignment="1">
      <alignment horizontal="center" vertical="top"/>
    </xf>
    <xf numFmtId="0" fontId="3" fillId="0" borderId="2" xfId="0" applyFont="1" applyBorder="1" applyAlignment="1">
      <alignment horizontal="center" vertical="top"/>
    </xf>
    <xf numFmtId="0" fontId="2" fillId="0" borderId="0" xfId="0" applyFont="1" applyAlignment="1">
      <alignment horizontal="left"/>
    </xf>
    <xf numFmtId="0" fontId="2" fillId="0" borderId="0" xfId="0" applyFont="1"/>
    <xf numFmtId="0" fontId="3" fillId="0" borderId="2" xfId="0" applyFont="1" applyBorder="1" applyAlignment="1">
      <alignment horizontal="left" vertical="top" wrapText="1"/>
    </xf>
    <xf numFmtId="0" fontId="15" fillId="0" borderId="0" xfId="0" applyFont="1" applyAlignment="1">
      <alignment vertical="top"/>
    </xf>
    <xf numFmtId="0" fontId="4" fillId="0" borderId="0" xfId="0" applyFont="1" applyAlignment="1">
      <alignment vertical="top" wrapText="1"/>
    </xf>
    <xf numFmtId="0" fontId="3" fillId="4" borderId="1" xfId="0" applyFont="1" applyFill="1" applyBorder="1" applyAlignment="1">
      <alignment horizontal="center" vertical="top"/>
    </xf>
    <xf numFmtId="0" fontId="16" fillId="0" borderId="0" xfId="0" applyFont="1"/>
    <xf numFmtId="0" fontId="15" fillId="0" borderId="0" xfId="0" applyFont="1" applyAlignment="1">
      <alignment horizontal="center"/>
    </xf>
    <xf numFmtId="0" fontId="15" fillId="0" borderId="0" xfId="0" applyFont="1"/>
    <xf numFmtId="0" fontId="17" fillId="6" borderId="19" xfId="0" applyFont="1" applyFill="1" applyBorder="1" applyAlignment="1">
      <alignment horizontal="center" vertical="center" wrapText="1"/>
    </xf>
    <xf numFmtId="0" fontId="17" fillId="6" borderId="21" xfId="0" applyFont="1" applyFill="1" applyBorder="1" applyAlignment="1">
      <alignment horizontal="left" vertical="center" wrapText="1"/>
    </xf>
    <xf numFmtId="0" fontId="17" fillId="6" borderId="21" xfId="0" applyFont="1" applyFill="1" applyBorder="1" applyAlignment="1">
      <alignment horizontal="center" vertical="center" wrapText="1"/>
    </xf>
    <xf numFmtId="0" fontId="18"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vertical="center" wrapText="1"/>
    </xf>
    <xf numFmtId="0" fontId="14" fillId="0" borderId="25"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5" xfId="0" applyFont="1" applyBorder="1" applyAlignment="1">
      <alignment vertical="center" wrapText="1"/>
    </xf>
    <xf numFmtId="0" fontId="19" fillId="0" borderId="25" xfId="0" applyFont="1" applyBorder="1" applyAlignment="1">
      <alignment vertical="center" wrapText="1"/>
    </xf>
    <xf numFmtId="0" fontId="19" fillId="0" borderId="25" xfId="0" applyFont="1" applyBorder="1" applyAlignment="1">
      <alignment horizontal="center" vertical="center" wrapText="1"/>
    </xf>
    <xf numFmtId="0" fontId="14" fillId="0" borderId="20" xfId="0" applyFont="1" applyBorder="1" applyAlignment="1">
      <alignment horizontal="center" vertical="center" wrapText="1"/>
    </xf>
    <xf numFmtId="0" fontId="20" fillId="0" borderId="26" xfId="0" applyFont="1" applyBorder="1" applyAlignment="1">
      <alignment vertical="center" wrapText="1"/>
    </xf>
    <xf numFmtId="0" fontId="20" fillId="0" borderId="26" xfId="0" applyFont="1" applyBorder="1" applyAlignment="1">
      <alignment horizontal="center" vertical="center" wrapText="1"/>
    </xf>
    <xf numFmtId="0" fontId="17" fillId="0" borderId="24" xfId="0" applyFont="1" applyBorder="1" applyAlignment="1">
      <alignment horizontal="center" vertical="center" wrapText="1"/>
    </xf>
    <xf numFmtId="0" fontId="20" fillId="7" borderId="23" xfId="0" applyFont="1" applyFill="1" applyBorder="1" applyAlignment="1">
      <alignment vertical="center" wrapText="1"/>
    </xf>
    <xf numFmtId="0" fontId="14" fillId="7" borderId="23" xfId="0" applyFont="1" applyFill="1" applyBorder="1" applyAlignment="1">
      <alignment vertical="center" wrapText="1"/>
    </xf>
    <xf numFmtId="0" fontId="21" fillId="0" borderId="0" xfId="0" applyFont="1"/>
    <xf numFmtId="0" fontId="22" fillId="0" borderId="25" xfId="0" applyFont="1" applyBorder="1" applyAlignment="1">
      <alignment vertical="center" wrapText="1"/>
    </xf>
    <xf numFmtId="0" fontId="22" fillId="0" borderId="26" xfId="0" applyFont="1" applyBorder="1" applyAlignment="1">
      <alignment vertical="center" wrapText="1"/>
    </xf>
    <xf numFmtId="0" fontId="14" fillId="0" borderId="26" xfId="0" applyFont="1" applyBorder="1" applyAlignment="1">
      <alignment vertical="center" wrapText="1"/>
    </xf>
    <xf numFmtId="0" fontId="17" fillId="0" borderId="25" xfId="0" applyFont="1" applyBorder="1" applyAlignment="1">
      <alignment vertical="center" wrapText="1"/>
    </xf>
    <xf numFmtId="0" fontId="19" fillId="6" borderId="23" xfId="0" applyFont="1" applyFill="1" applyBorder="1" applyAlignment="1">
      <alignment horizontal="left" vertical="center" wrapText="1"/>
    </xf>
    <xf numFmtId="0" fontId="23" fillId="0" borderId="26" xfId="0" applyFont="1" applyBorder="1" applyAlignment="1">
      <alignment vertical="center" wrapText="1"/>
    </xf>
    <xf numFmtId="0" fontId="24" fillId="0" borderId="0" xfId="0" applyFont="1"/>
    <xf numFmtId="0" fontId="27" fillId="6" borderId="41" xfId="0" applyFont="1" applyFill="1" applyBorder="1" applyAlignment="1">
      <alignment horizontal="center" vertical="center" wrapText="1"/>
    </xf>
    <xf numFmtId="0" fontId="25" fillId="6" borderId="21" xfId="0" applyFont="1" applyFill="1" applyBorder="1" applyAlignment="1">
      <alignment horizontal="center" vertical="center" wrapText="1"/>
    </xf>
    <xf numFmtId="0" fontId="27" fillId="6" borderId="42" xfId="0" applyFont="1" applyFill="1" applyBorder="1" applyAlignment="1">
      <alignment horizontal="center" vertical="center" wrapText="1"/>
    </xf>
    <xf numFmtId="0" fontId="15" fillId="6" borderId="21" xfId="0" applyFont="1" applyFill="1" applyBorder="1" applyAlignment="1">
      <alignment vertical="top" wrapText="1"/>
    </xf>
    <xf numFmtId="0" fontId="15" fillId="6" borderId="43" xfId="0" applyFont="1" applyFill="1" applyBorder="1" applyAlignment="1">
      <alignment vertical="top" wrapText="1"/>
    </xf>
    <xf numFmtId="0" fontId="15" fillId="6" borderId="42" xfId="0" applyFont="1" applyFill="1" applyBorder="1" applyAlignment="1">
      <alignment vertical="top" wrapText="1"/>
    </xf>
    <xf numFmtId="0" fontId="28" fillId="0" borderId="24" xfId="0" applyFont="1" applyBorder="1" applyAlignment="1">
      <alignment horizontal="center" vertical="center" wrapText="1"/>
    </xf>
    <xf numFmtId="0" fontId="29" fillId="0" borderId="25" xfId="0" applyFont="1" applyBorder="1" applyAlignment="1">
      <alignment vertical="center" wrapText="1"/>
    </xf>
    <xf numFmtId="0" fontId="28" fillId="0" borderId="20" xfId="0" applyFont="1" applyBorder="1" applyAlignment="1">
      <alignment horizontal="center" vertical="center" wrapText="1"/>
    </xf>
    <xf numFmtId="0" fontId="29" fillId="0" borderId="26" xfId="0" applyFont="1" applyBorder="1" applyAlignment="1">
      <alignment vertical="center" wrapText="1"/>
    </xf>
    <xf numFmtId="0" fontId="30" fillId="0" borderId="24" xfId="0" applyFont="1" applyBorder="1" applyAlignment="1">
      <alignment horizontal="center" vertical="center" wrapText="1"/>
    </xf>
    <xf numFmtId="0" fontId="31" fillId="0" borderId="25" xfId="0" applyFont="1" applyBorder="1" applyAlignment="1">
      <alignment horizontal="right" vertical="center" wrapText="1"/>
    </xf>
    <xf numFmtId="0" fontId="32" fillId="7" borderId="23" xfId="0" applyFont="1" applyFill="1" applyBorder="1" applyAlignment="1">
      <alignment vertical="center" wrapText="1"/>
    </xf>
    <xf numFmtId="0" fontId="31" fillId="0" borderId="25" xfId="0" applyFont="1" applyBorder="1" applyAlignment="1">
      <alignment vertical="center" wrapText="1"/>
    </xf>
    <xf numFmtId="0" fontId="32" fillId="0" borderId="25" xfId="0" applyFont="1" applyBorder="1" applyAlignment="1">
      <alignment vertical="center" wrapText="1"/>
    </xf>
    <xf numFmtId="0" fontId="33" fillId="0" borderId="0" xfId="0" applyFont="1"/>
    <xf numFmtId="0" fontId="34" fillId="0" borderId="0" xfId="0" applyFont="1"/>
    <xf numFmtId="0" fontId="17" fillId="6" borderId="41" xfId="0" applyFont="1" applyFill="1" applyBorder="1" applyAlignment="1">
      <alignment horizontal="center" vertical="center" wrapText="1"/>
    </xf>
    <xf numFmtId="0" fontId="33" fillId="6" borderId="21" xfId="0" applyFont="1" applyFill="1" applyBorder="1" applyAlignment="1">
      <alignment horizontal="center" vertical="top" wrapText="1"/>
    </xf>
    <xf numFmtId="0" fontId="35" fillId="0" borderId="24" xfId="0" applyFont="1" applyBorder="1" applyAlignment="1">
      <alignment horizontal="center" vertical="center" wrapText="1"/>
    </xf>
    <xf numFmtId="0" fontId="36" fillId="0" borderId="25" xfId="0" applyFont="1" applyBorder="1" applyAlignment="1">
      <alignment horizontal="center" vertical="center" wrapText="1"/>
    </xf>
    <xf numFmtId="0" fontId="34" fillId="6" borderId="19" xfId="0" applyFont="1" applyFill="1" applyBorder="1" applyAlignment="1">
      <alignment vertical="center" wrapText="1"/>
    </xf>
    <xf numFmtId="0" fontId="34" fillId="6" borderId="41" xfId="0" applyFont="1" applyFill="1" applyBorder="1" applyAlignment="1">
      <alignment vertical="center" wrapText="1"/>
    </xf>
    <xf numFmtId="0" fontId="18" fillId="6" borderId="41" xfId="0" applyFont="1" applyFill="1" applyBorder="1" applyAlignment="1">
      <alignment horizontal="center" vertical="center" wrapText="1"/>
    </xf>
    <xf numFmtId="0" fontId="33" fillId="6" borderId="41" xfId="0" applyFont="1" applyFill="1" applyBorder="1" applyAlignment="1">
      <alignment vertical="top" wrapText="1"/>
    </xf>
    <xf numFmtId="0" fontId="33" fillId="6" borderId="21" xfId="0" applyFont="1" applyFill="1" applyBorder="1" applyAlignment="1">
      <alignment vertical="top" wrapText="1"/>
    </xf>
    <xf numFmtId="0" fontId="32" fillId="0" borderId="25" xfId="0" applyFont="1" applyBorder="1" applyAlignment="1">
      <alignment horizontal="center" vertical="center" wrapText="1"/>
    </xf>
    <xf numFmtId="0" fontId="35" fillId="0" borderId="20" xfId="0" applyFont="1" applyBorder="1" applyAlignment="1">
      <alignment horizontal="center" vertical="center" wrapText="1"/>
    </xf>
    <xf numFmtId="0" fontId="32" fillId="0" borderId="26" xfId="0" applyFont="1" applyBorder="1" applyAlignment="1">
      <alignment vertical="center" wrapText="1"/>
    </xf>
    <xf numFmtId="0" fontId="32" fillId="0" borderId="26" xfId="0" applyFont="1" applyBorder="1" applyAlignment="1">
      <alignment horizontal="center" vertical="center" wrapText="1"/>
    </xf>
    <xf numFmtId="0" fontId="17" fillId="6" borderId="47" xfId="0" applyFont="1" applyFill="1" applyBorder="1" applyAlignment="1">
      <alignment horizontal="center" vertical="center" wrapText="1"/>
    </xf>
    <xf numFmtId="0" fontId="37" fillId="0" borderId="24" xfId="0" applyFont="1" applyBorder="1" applyAlignment="1">
      <alignment horizontal="center" vertical="center" wrapText="1"/>
    </xf>
    <xf numFmtId="0" fontId="26" fillId="0" borderId="25" xfId="0" applyFont="1" applyBorder="1" applyAlignment="1">
      <alignment vertical="center" wrapText="1"/>
    </xf>
    <xf numFmtId="0" fontId="38" fillId="7" borderId="23" xfId="0" applyFont="1" applyFill="1" applyBorder="1" applyAlignment="1">
      <alignment vertical="center" wrapText="1"/>
    </xf>
    <xf numFmtId="0" fontId="38" fillId="0" borderId="25" xfId="0" applyFont="1" applyBorder="1" applyAlignment="1">
      <alignment vertical="center" wrapText="1"/>
    </xf>
    <xf numFmtId="0" fontId="19" fillId="6" borderId="42" xfId="0" applyFont="1" applyFill="1" applyBorder="1" applyAlignment="1">
      <alignment horizontal="left" vertical="center" wrapText="1"/>
    </xf>
    <xf numFmtId="0" fontId="19" fillId="6" borderId="21" xfId="0" applyFont="1" applyFill="1" applyBorder="1" applyAlignment="1">
      <alignment horizontal="center" vertical="center" wrapText="1"/>
    </xf>
    <xf numFmtId="0" fontId="35" fillId="0" borderId="24" xfId="0" applyFont="1" applyBorder="1" applyAlignment="1">
      <alignment horizontal="left" vertical="center" wrapText="1"/>
    </xf>
    <xf numFmtId="0" fontId="38" fillId="0" borderId="25" xfId="0" applyFont="1" applyBorder="1" applyAlignment="1">
      <alignment horizontal="center" vertical="center" wrapText="1"/>
    </xf>
    <xf numFmtId="0" fontId="35" fillId="0" borderId="24" xfId="0" applyFont="1" applyBorder="1" applyAlignment="1">
      <alignment vertical="center" wrapText="1"/>
    </xf>
    <xf numFmtId="0" fontId="19" fillId="6" borderId="22" xfId="0" applyFont="1" applyFill="1" applyBorder="1" applyAlignment="1">
      <alignment horizontal="left" vertical="center" wrapText="1"/>
    </xf>
    <xf numFmtId="0" fontId="34" fillId="0" borderId="37" xfId="0" applyFont="1" applyBorder="1" applyAlignment="1">
      <alignment horizontal="left" vertical="center" wrapText="1"/>
    </xf>
    <xf numFmtId="0" fontId="36" fillId="0" borderId="15" xfId="0" applyFont="1" applyBorder="1" applyAlignment="1">
      <alignment vertical="center" wrapText="1"/>
    </xf>
    <xf numFmtId="0" fontId="34" fillId="0" borderId="25" xfId="0" applyFont="1" applyBorder="1" applyAlignment="1">
      <alignment horizontal="left" vertical="center" wrapText="1"/>
    </xf>
    <xf numFmtId="0" fontId="34" fillId="0" borderId="24" xfId="0" applyFont="1" applyBorder="1" applyAlignment="1">
      <alignment horizontal="left" vertical="center" wrapText="1"/>
    </xf>
    <xf numFmtId="0" fontId="34" fillId="0" borderId="25" xfId="0" applyFont="1" applyBorder="1" applyAlignment="1">
      <alignment vertical="center" wrapText="1"/>
    </xf>
    <xf numFmtId="0" fontId="34" fillId="0" borderId="20" xfId="0" applyFont="1" applyBorder="1" applyAlignment="1">
      <alignment horizontal="left" vertical="center" wrapText="1"/>
    </xf>
    <xf numFmtId="0" fontId="34" fillId="0" borderId="26" xfId="0" applyFont="1" applyBorder="1" applyAlignment="1">
      <alignment vertical="center" wrapText="1"/>
    </xf>
    <xf numFmtId="0" fontId="38" fillId="0" borderId="26" xfId="0" applyFont="1" applyBorder="1" applyAlignment="1">
      <alignment vertical="center" wrapText="1"/>
    </xf>
    <xf numFmtId="0" fontId="17" fillId="8" borderId="21" xfId="0" applyFont="1" applyFill="1" applyBorder="1" applyAlignment="1">
      <alignment horizontal="center" vertical="center" wrapText="1"/>
    </xf>
    <xf numFmtId="0" fontId="19" fillId="8" borderId="22" xfId="0" applyFont="1" applyFill="1" applyBorder="1" applyAlignment="1">
      <alignment horizontal="center" vertical="center" wrapText="1"/>
    </xf>
    <xf numFmtId="0" fontId="19" fillId="8" borderId="23" xfId="0" applyFont="1" applyFill="1" applyBorder="1" applyAlignment="1">
      <alignment horizontal="center" vertical="center" wrapText="1"/>
    </xf>
    <xf numFmtId="0" fontId="34" fillId="0" borderId="24"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26" xfId="0" applyFont="1" applyBorder="1" applyAlignment="1">
      <alignment horizontal="left" vertical="center" wrapText="1"/>
    </xf>
    <xf numFmtId="0" fontId="34" fillId="0" borderId="15" xfId="0" applyFont="1" applyBorder="1" applyAlignment="1">
      <alignment horizontal="center" vertical="center" wrapText="1"/>
    </xf>
    <xf numFmtId="0" fontId="34" fillId="0" borderId="37" xfId="0" applyFont="1" applyBorder="1" applyAlignment="1">
      <alignment vertical="center" wrapText="1"/>
    </xf>
    <xf numFmtId="0" fontId="34" fillId="0" borderId="54" xfId="0" applyFont="1" applyBorder="1" applyAlignment="1">
      <alignment vertical="center" wrapText="1"/>
    </xf>
    <xf numFmtId="0" fontId="38" fillId="0" borderId="24" xfId="0" applyFont="1" applyBorder="1" applyAlignment="1">
      <alignment horizontal="center" vertical="center" wrapText="1"/>
    </xf>
    <xf numFmtId="0" fontId="34" fillId="0" borderId="20" xfId="0" applyFont="1" applyBorder="1" applyAlignment="1">
      <alignment vertical="center" wrapText="1"/>
    </xf>
    <xf numFmtId="0" fontId="19" fillId="6" borderId="22" xfId="0" applyFont="1" applyFill="1" applyBorder="1" applyAlignment="1">
      <alignment horizontal="right" vertical="center" wrapText="1"/>
    </xf>
    <xf numFmtId="0" fontId="34" fillId="0" borderId="24" xfId="0" applyFont="1" applyBorder="1" applyAlignment="1">
      <alignment horizontal="right" vertical="center" wrapText="1"/>
    </xf>
    <xf numFmtId="0" fontId="34" fillId="0" borderId="20" xfId="0" applyFont="1" applyBorder="1" applyAlignment="1">
      <alignment horizontal="right" vertical="center" wrapText="1"/>
    </xf>
    <xf numFmtId="0" fontId="39" fillId="6" borderId="55" xfId="0" applyFont="1" applyFill="1" applyBorder="1" applyAlignment="1">
      <alignment horizontal="center" vertical="center" wrapText="1"/>
    </xf>
    <xf numFmtId="0" fontId="40" fillId="6" borderId="56" xfId="0" applyFont="1" applyFill="1" applyBorder="1" applyAlignment="1">
      <alignment horizontal="center" vertical="center" wrapText="1"/>
    </xf>
    <xf numFmtId="0" fontId="41" fillId="6" borderId="22" xfId="0" applyFont="1" applyFill="1" applyBorder="1" applyAlignment="1">
      <alignment horizontal="center" vertical="center" wrapText="1"/>
    </xf>
    <xf numFmtId="0" fontId="41" fillId="6" borderId="23" xfId="0" applyFont="1" applyFill="1" applyBorder="1" applyAlignment="1">
      <alignment horizontal="center" vertical="center" wrapText="1"/>
    </xf>
    <xf numFmtId="0" fontId="39" fillId="0" borderId="15" xfId="0" applyFont="1" applyBorder="1" applyAlignment="1">
      <alignment horizontal="left" vertical="center" wrapText="1"/>
    </xf>
    <xf numFmtId="0" fontId="39" fillId="0" borderId="37" xfId="0" applyFont="1" applyBorder="1" applyAlignment="1">
      <alignment vertical="center" wrapText="1"/>
    </xf>
    <xf numFmtId="0" fontId="38" fillId="0" borderId="24" xfId="0" applyFont="1" applyBorder="1" applyAlignment="1">
      <alignment vertical="center" wrapText="1"/>
    </xf>
    <xf numFmtId="0" fontId="38" fillId="0" borderId="20" xfId="0" applyFont="1" applyBorder="1" applyAlignment="1">
      <alignment vertical="center" wrapText="1"/>
    </xf>
    <xf numFmtId="0" fontId="39" fillId="0" borderId="24" xfId="0" applyFont="1" applyBorder="1" applyAlignment="1">
      <alignment horizontal="left" vertical="center" wrapText="1"/>
    </xf>
    <xf numFmtId="0" fontId="39" fillId="0" borderId="25" xfId="0" applyFont="1" applyBorder="1" applyAlignment="1">
      <alignment vertical="center" wrapText="1"/>
    </xf>
    <xf numFmtId="0" fontId="35" fillId="0" borderId="25" xfId="0" applyFont="1" applyBorder="1" applyAlignment="1">
      <alignment vertical="center" wrapText="1"/>
    </xf>
    <xf numFmtId="0" fontId="32" fillId="0" borderId="24" xfId="0" applyFont="1" applyBorder="1" applyAlignment="1">
      <alignment vertical="center" wrapText="1"/>
    </xf>
    <xf numFmtId="0" fontId="35" fillId="0" borderId="37" xfId="0" applyFont="1" applyBorder="1" applyAlignment="1">
      <alignment vertical="center" wrapText="1"/>
    </xf>
    <xf numFmtId="0" fontId="35" fillId="0" borderId="25" xfId="0" applyFont="1" applyBorder="1" applyAlignment="1">
      <alignment horizontal="left" vertical="center" wrapText="1"/>
    </xf>
    <xf numFmtId="0" fontId="35" fillId="0" borderId="37" xfId="0" applyFont="1" applyBorder="1" applyAlignment="1">
      <alignment horizontal="left" vertical="center" wrapText="1"/>
    </xf>
    <xf numFmtId="0" fontId="34" fillId="0" borderId="29" xfId="0" applyFont="1" applyBorder="1" applyAlignment="1">
      <alignment vertical="center" wrapText="1"/>
    </xf>
    <xf numFmtId="0" fontId="35" fillId="0" borderId="26" xfId="0" applyFont="1" applyBorder="1" applyAlignment="1">
      <alignment vertical="center" wrapText="1"/>
    </xf>
    <xf numFmtId="0" fontId="35" fillId="0" borderId="20" xfId="0" applyFont="1" applyBorder="1" applyAlignment="1">
      <alignment horizontal="left" vertical="center" wrapText="1"/>
    </xf>
    <xf numFmtId="0" fontId="17" fillId="6" borderId="60" xfId="0" applyFont="1" applyFill="1" applyBorder="1" applyAlignment="1">
      <alignment horizontal="center" vertical="center" wrapText="1"/>
    </xf>
    <xf numFmtId="0" fontId="18" fillId="6" borderId="42" xfId="0" applyFont="1" applyFill="1" applyBorder="1" applyAlignment="1">
      <alignment horizontal="center" vertical="center" wrapText="1"/>
    </xf>
    <xf numFmtId="0" fontId="36" fillId="0" borderId="25" xfId="0" applyFont="1" applyBorder="1" applyAlignment="1">
      <alignment vertical="center" wrapText="1"/>
    </xf>
    <xf numFmtId="0" fontId="36" fillId="0" borderId="26" xfId="0" applyFont="1" applyBorder="1" applyAlignment="1">
      <alignment vertical="center" wrapText="1"/>
    </xf>
    <xf numFmtId="0" fontId="36" fillId="7" borderId="23" xfId="0" applyFont="1" applyFill="1" applyBorder="1" applyAlignment="1">
      <alignment vertical="center" wrapText="1"/>
    </xf>
    <xf numFmtId="0" fontId="26" fillId="6" borderId="60" xfId="0" applyFont="1" applyFill="1" applyBorder="1" applyAlignment="1">
      <alignment horizontal="center" vertical="center" wrapText="1"/>
    </xf>
    <xf numFmtId="0" fontId="17" fillId="6" borderId="42" xfId="0" applyFont="1" applyFill="1" applyBorder="1" applyAlignment="1">
      <alignment horizontal="center" vertical="center" wrapText="1"/>
    </xf>
    <xf numFmtId="0" fontId="34" fillId="6" borderId="60" xfId="0" applyFont="1" applyFill="1" applyBorder="1" applyAlignment="1">
      <alignment vertical="center" wrapText="1"/>
    </xf>
    <xf numFmtId="0" fontId="33" fillId="6" borderId="42" xfId="0" applyFont="1" applyFill="1" applyBorder="1" applyAlignment="1">
      <alignment vertical="top" wrapText="1"/>
    </xf>
    <xf numFmtId="0" fontId="40" fillId="6" borderId="41" xfId="0" applyFont="1" applyFill="1" applyBorder="1" applyAlignment="1">
      <alignment horizontal="center" vertical="center" wrapText="1"/>
    </xf>
    <xf numFmtId="0" fontId="40" fillId="6" borderId="23" xfId="0" applyFont="1" applyFill="1" applyBorder="1" applyAlignment="1">
      <alignment horizontal="center" vertical="center" wrapText="1"/>
    </xf>
    <xf numFmtId="0" fontId="39" fillId="0" borderId="24" xfId="0" applyFont="1" applyBorder="1" applyAlignment="1">
      <alignment horizontal="center" vertical="center" wrapText="1"/>
    </xf>
    <xf numFmtId="0" fontId="40" fillId="8" borderId="21" xfId="0" applyFont="1" applyFill="1" applyBorder="1" applyAlignment="1">
      <alignment horizontal="center" vertical="center" wrapText="1"/>
    </xf>
    <xf numFmtId="0" fontId="39" fillId="8" borderId="55" xfId="0" applyFont="1" applyFill="1" applyBorder="1" applyAlignment="1">
      <alignment horizontal="center" vertical="center" wrapText="1"/>
    </xf>
    <xf numFmtId="0" fontId="40" fillId="8" borderId="56" xfId="0" applyFont="1" applyFill="1" applyBorder="1" applyAlignment="1">
      <alignment horizontal="center" vertical="center" wrapText="1"/>
    </xf>
    <xf numFmtId="0" fontId="39" fillId="0" borderId="15" xfId="0" applyFont="1" applyBorder="1" applyAlignment="1">
      <alignment horizontal="center" vertical="center" wrapText="1"/>
    </xf>
    <xf numFmtId="0" fontId="12" fillId="0" borderId="8" xfId="0" applyFont="1" applyBorder="1"/>
    <xf numFmtId="0" fontId="48" fillId="0" borderId="2" xfId="0" applyFont="1" applyBorder="1" applyAlignment="1">
      <alignment horizontal="left" vertical="top"/>
    </xf>
    <xf numFmtId="0" fontId="51" fillId="0" borderId="2" xfId="0" applyFont="1" applyBorder="1" applyAlignment="1">
      <alignment vertical="top" wrapText="1"/>
    </xf>
    <xf numFmtId="0" fontId="54" fillId="0" borderId="13" xfId="0" applyFont="1" applyBorder="1" applyAlignment="1">
      <alignment horizontal="left" vertical="top"/>
    </xf>
    <xf numFmtId="0" fontId="48" fillId="0" borderId="6" xfId="0" applyFont="1" applyBorder="1" applyAlignment="1">
      <alignment horizontal="left" vertical="top"/>
    </xf>
    <xf numFmtId="0" fontId="48" fillId="0" borderId="13" xfId="0" applyFont="1" applyBorder="1" applyAlignment="1">
      <alignment vertical="top" wrapText="1"/>
    </xf>
    <xf numFmtId="0" fontId="55" fillId="0" borderId="2" xfId="0" applyFont="1" applyBorder="1" applyAlignment="1">
      <alignment vertical="top" wrapText="1"/>
    </xf>
    <xf numFmtId="0" fontId="53" fillId="0" borderId="2" xfId="0" applyFont="1" applyBorder="1" applyAlignment="1">
      <alignment horizontal="left" vertical="top"/>
    </xf>
    <xf numFmtId="0" fontId="3" fillId="0" borderId="10" xfId="0" applyFont="1" applyBorder="1" applyAlignment="1">
      <alignment horizontal="left" vertical="top"/>
    </xf>
    <xf numFmtId="0" fontId="3" fillId="0" borderId="6" xfId="0" applyFont="1" applyBorder="1" applyAlignment="1">
      <alignment vertical="top" wrapText="1"/>
    </xf>
    <xf numFmtId="0" fontId="51" fillId="0" borderId="11" xfId="0" applyFont="1" applyBorder="1" applyAlignment="1">
      <alignment vertical="top" wrapText="1"/>
    </xf>
    <xf numFmtId="0" fontId="1" fillId="0" borderId="6" xfId="0" applyFont="1" applyBorder="1" applyAlignment="1">
      <alignment horizontal="left" vertical="top"/>
    </xf>
    <xf numFmtId="0" fontId="3" fillId="0" borderId="6" xfId="0" applyFont="1" applyBorder="1" applyAlignment="1">
      <alignment horizontal="left" vertical="top"/>
    </xf>
    <xf numFmtId="0" fontId="3" fillId="0" borderId="13" xfId="0" applyFont="1" applyBorder="1" applyAlignment="1">
      <alignment horizontal="left" vertical="top"/>
    </xf>
    <xf numFmtId="0" fontId="53" fillId="0" borderId="61" xfId="0" applyFont="1" applyBorder="1" applyAlignment="1">
      <alignment horizontal="left" vertical="top"/>
    </xf>
    <xf numFmtId="0" fontId="3" fillId="0" borderId="61" xfId="0" applyFont="1" applyBorder="1" applyAlignment="1">
      <alignment horizontal="left" vertical="top"/>
    </xf>
    <xf numFmtId="0" fontId="48" fillId="0" borderId="2" xfId="0" applyFont="1" applyBorder="1" applyAlignment="1">
      <alignment vertical="top" wrapText="1"/>
    </xf>
    <xf numFmtId="0" fontId="48" fillId="0" borderId="2" xfId="0" applyFont="1" applyBorder="1" applyAlignment="1">
      <alignment horizontal="left" vertical="top" wrapText="1"/>
    </xf>
    <xf numFmtId="0" fontId="3" fillId="0" borderId="11" xfId="0" applyFont="1" applyBorder="1" applyAlignment="1">
      <alignment horizontal="left" vertical="top"/>
    </xf>
    <xf numFmtId="0" fontId="48" fillId="0" borderId="61" xfId="0" applyFont="1" applyBorder="1" applyAlignment="1">
      <alignment vertical="top"/>
    </xf>
    <xf numFmtId="0" fontId="57" fillId="0" borderId="61" xfId="0" applyFont="1" applyBorder="1" applyAlignment="1">
      <alignment vertical="top"/>
    </xf>
    <xf numFmtId="0" fontId="53" fillId="0" borderId="0" xfId="0" applyFont="1" applyAlignment="1">
      <alignment horizontal="left" vertical="top"/>
    </xf>
    <xf numFmtId="0" fontId="58" fillId="0" borderId="2" xfId="0" applyFont="1" applyBorder="1" applyAlignment="1">
      <alignment vertical="top" wrapText="1"/>
    </xf>
    <xf numFmtId="0" fontId="3" fillId="0" borderId="1" xfId="0" applyFont="1" applyBorder="1" applyAlignment="1">
      <alignment horizontal="left" vertical="top"/>
    </xf>
    <xf numFmtId="0" fontId="3" fillId="0" borderId="1" xfId="0" applyFont="1" applyBorder="1" applyAlignment="1">
      <alignment wrapText="1"/>
    </xf>
    <xf numFmtId="0" fontId="4" fillId="0" borderId="1" xfId="0" applyFont="1" applyBorder="1"/>
    <xf numFmtId="2" fontId="3" fillId="0" borderId="1" xfId="0" applyNumberFormat="1" applyFont="1" applyBorder="1" applyAlignment="1">
      <alignment horizontal="center" vertical="top"/>
    </xf>
    <xf numFmtId="0" fontId="3" fillId="0" borderId="1" xfId="0" applyFont="1" applyBorder="1" applyAlignment="1">
      <alignment vertical="top"/>
    </xf>
    <xf numFmtId="0" fontId="3" fillId="0" borderId="1" xfId="0" applyFont="1" applyBorder="1"/>
    <xf numFmtId="0" fontId="0" fillId="0" borderId="1" xfId="0" applyBorder="1"/>
    <xf numFmtId="0" fontId="13" fillId="0" borderId="1" xfId="0" applyFont="1" applyBorder="1" applyAlignment="1">
      <alignment horizontal="left" vertical="top"/>
    </xf>
    <xf numFmtId="0" fontId="3" fillId="0" borderId="1" xfId="0" applyFont="1" applyBorder="1" applyAlignment="1">
      <alignment horizontal="center" vertical="top" wrapText="1"/>
    </xf>
    <xf numFmtId="2" fontId="2" fillId="0" borderId="1" xfId="0" applyNumberFormat="1" applyFont="1" applyBorder="1" applyAlignment="1">
      <alignment horizontal="center" vertical="top"/>
    </xf>
    <xf numFmtId="0" fontId="4" fillId="0" borderId="10" xfId="0" applyFont="1" applyBorder="1" applyAlignment="1">
      <alignment vertical="top" wrapText="1"/>
    </xf>
    <xf numFmtId="2" fontId="3" fillId="0" borderId="6" xfId="0" applyNumberFormat="1" applyFont="1" applyBorder="1" applyAlignment="1">
      <alignment horizontal="center" vertical="top"/>
    </xf>
    <xf numFmtId="0" fontId="3" fillId="4" borderId="6" xfId="0" applyFont="1" applyFill="1" applyBorder="1" applyAlignment="1">
      <alignment horizontal="center" vertical="top"/>
    </xf>
    <xf numFmtId="2" fontId="3" fillId="0" borderId="13" xfId="0" applyNumberFormat="1" applyFont="1" applyBorder="1" applyAlignment="1">
      <alignment horizontal="center" vertical="top"/>
    </xf>
    <xf numFmtId="2" fontId="3" fillId="0" borderId="61" xfId="0" applyNumberFormat="1" applyFont="1" applyBorder="1" applyAlignment="1">
      <alignment horizontal="center" vertical="top"/>
    </xf>
    <xf numFmtId="0" fontId="4" fillId="0" borderId="10" xfId="0" applyFont="1" applyBorder="1" applyAlignment="1">
      <alignment horizontal="center" vertical="top" wrapText="1"/>
    </xf>
    <xf numFmtId="0" fontId="12" fillId="0" borderId="11" xfId="0" applyFont="1" applyBorder="1"/>
    <xf numFmtId="0" fontId="2" fillId="4" borderId="10" xfId="0" applyFont="1" applyFill="1" applyBorder="1" applyAlignment="1">
      <alignment horizontal="center" vertical="center" wrapText="1"/>
    </xf>
    <xf numFmtId="0" fontId="3" fillId="0" borderId="10" xfId="0" applyFont="1" applyBorder="1"/>
    <xf numFmtId="0" fontId="2" fillId="5" borderId="61" xfId="0" applyFont="1" applyFill="1" applyBorder="1" applyAlignment="1">
      <alignment horizontal="left" vertical="top"/>
    </xf>
    <xf numFmtId="0" fontId="3" fillId="0" borderId="61" xfId="0" applyFont="1" applyBorder="1"/>
    <xf numFmtId="0" fontId="0" fillId="0" borderId="61" xfId="0" applyBorder="1"/>
    <xf numFmtId="0" fontId="13" fillId="0" borderId="61" xfId="0" applyFont="1" applyBorder="1" applyAlignment="1">
      <alignment horizontal="left" vertical="top"/>
    </xf>
    <xf numFmtId="0" fontId="3" fillId="0" borderId="61" xfId="0" applyFont="1" applyBorder="1" applyAlignment="1">
      <alignment wrapText="1"/>
    </xf>
    <xf numFmtId="0" fontId="5" fillId="0" borderId="61" xfId="0" applyFont="1" applyBorder="1"/>
    <xf numFmtId="0" fontId="3" fillId="0" borderId="61" xfId="0" applyFont="1" applyBorder="1" applyAlignment="1">
      <alignment horizontal="center" vertical="top" wrapText="1"/>
    </xf>
    <xf numFmtId="0" fontId="5" fillId="0" borderId="61" xfId="0" applyFont="1" applyBorder="1" applyAlignment="1">
      <alignment wrapText="1"/>
    </xf>
    <xf numFmtId="0" fontId="15" fillId="0" borderId="61" xfId="0" applyFont="1" applyBorder="1"/>
    <xf numFmtId="0" fontId="16" fillId="0" borderId="61" xfId="0" applyFont="1" applyBorder="1"/>
    <xf numFmtId="0" fontId="15" fillId="0" borderId="61" xfId="0" applyFont="1" applyBorder="1" applyAlignment="1">
      <alignment horizontal="center"/>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0" xfId="0" applyFont="1" applyBorder="1" applyAlignment="1">
      <alignment vertical="top"/>
    </xf>
    <xf numFmtId="0" fontId="3" fillId="0" borderId="69" xfId="0" applyFont="1" applyBorder="1"/>
    <xf numFmtId="0" fontId="15" fillId="0" borderId="69" xfId="0" applyFont="1" applyBorder="1"/>
    <xf numFmtId="0" fontId="0" fillId="0" borderId="69" xfId="0" applyBorder="1"/>
    <xf numFmtId="0" fontId="2" fillId="0" borderId="61" xfId="0" applyFont="1" applyBorder="1" applyAlignment="1">
      <alignment horizontal="left" vertical="top"/>
    </xf>
    <xf numFmtId="0" fontId="3" fillId="0" borderId="61" xfId="0" applyFont="1" applyBorder="1" applyAlignment="1">
      <alignment vertical="top"/>
    </xf>
    <xf numFmtId="0" fontId="3" fillId="9" borderId="2" xfId="0" applyFont="1" applyFill="1" applyBorder="1" applyAlignment="1">
      <alignment horizontal="center" vertical="top"/>
    </xf>
    <xf numFmtId="2" fontId="55" fillId="10" borderId="2" xfId="0" applyNumberFormat="1" applyFont="1" applyFill="1" applyBorder="1" applyAlignment="1">
      <alignment horizontal="center" vertical="top"/>
    </xf>
    <xf numFmtId="2" fontId="3" fillId="0" borderId="10" xfId="0" applyNumberFormat="1" applyFont="1" applyBorder="1" applyAlignment="1">
      <alignment horizontal="center" vertical="top"/>
    </xf>
    <xf numFmtId="2" fontId="3" fillId="0" borderId="66" xfId="0" applyNumberFormat="1" applyFont="1" applyBorder="1" applyAlignment="1">
      <alignment horizontal="center" vertical="top"/>
    </xf>
    <xf numFmtId="2" fontId="2" fillId="2" borderId="2" xfId="0" applyNumberFormat="1" applyFont="1" applyFill="1" applyBorder="1" applyAlignment="1">
      <alignment horizontal="center" vertical="center"/>
    </xf>
    <xf numFmtId="2" fontId="2" fillId="12" borderId="2" xfId="0" applyNumberFormat="1" applyFont="1" applyFill="1" applyBorder="1" applyAlignment="1">
      <alignment horizontal="center" vertical="top"/>
    </xf>
    <xf numFmtId="2" fontId="2" fillId="12" borderId="1" xfId="0" applyNumberFormat="1" applyFont="1" applyFill="1" applyBorder="1" applyAlignment="1">
      <alignment horizontal="center" vertical="top"/>
    </xf>
    <xf numFmtId="0" fontId="3" fillId="0" borderId="8" xfId="0" applyFont="1" applyBorder="1"/>
    <xf numFmtId="2" fontId="2" fillId="12" borderId="13" xfId="0" applyNumberFormat="1" applyFont="1" applyFill="1" applyBorder="1" applyAlignment="1">
      <alignment horizontal="center" vertical="top"/>
    </xf>
    <xf numFmtId="2" fontId="2" fillId="12" borderId="2" xfId="0" applyNumberFormat="1" applyFont="1" applyFill="1" applyBorder="1" applyAlignment="1">
      <alignment horizontal="center" vertical="top" wrapText="1"/>
    </xf>
    <xf numFmtId="2" fontId="2" fillId="12" borderId="1" xfId="0" applyNumberFormat="1" applyFont="1" applyFill="1" applyBorder="1" applyAlignment="1">
      <alignment horizontal="center" vertical="top" wrapText="1"/>
    </xf>
    <xf numFmtId="2" fontId="3" fillId="0" borderId="1" xfId="0" applyNumberFormat="1" applyFont="1" applyBorder="1" applyAlignment="1">
      <alignment vertical="top"/>
    </xf>
    <xf numFmtId="0" fontId="60" fillId="0" borderId="0" xfId="0" applyFont="1" applyAlignment="1">
      <alignment horizontal="left" vertical="top"/>
    </xf>
    <xf numFmtId="0" fontId="61" fillId="0" borderId="0" xfId="0" applyFont="1" applyAlignment="1">
      <alignment horizontal="left" vertical="top"/>
    </xf>
    <xf numFmtId="0" fontId="48" fillId="0" borderId="6" xfId="0" applyFont="1" applyBorder="1" applyAlignment="1">
      <alignment horizontal="left" vertical="top" wrapText="1"/>
    </xf>
    <xf numFmtId="0" fontId="48" fillId="0" borderId="14" xfId="0" applyFont="1" applyBorder="1" applyAlignment="1">
      <alignment horizontal="left" vertical="top" wrapText="1"/>
    </xf>
    <xf numFmtId="0" fontId="48" fillId="0" borderId="13" xfId="0" applyFont="1" applyBorder="1" applyAlignment="1">
      <alignment horizontal="left" vertical="top" wrapText="1"/>
    </xf>
    <xf numFmtId="0" fontId="53" fillId="0" borderId="6" xfId="0" applyFont="1" applyBorder="1" applyAlignment="1">
      <alignment horizontal="left" vertical="top"/>
    </xf>
    <xf numFmtId="0" fontId="53" fillId="0" borderId="14" xfId="0" applyFont="1" applyBorder="1" applyAlignment="1">
      <alignment horizontal="left" vertical="top"/>
    </xf>
    <xf numFmtId="0" fontId="53" fillId="0" borderId="13" xfId="0" applyFont="1" applyBorder="1" applyAlignment="1">
      <alignment horizontal="left" vertical="top"/>
    </xf>
    <xf numFmtId="0" fontId="3" fillId="0" borderId="6" xfId="0" applyFont="1" applyBorder="1" applyAlignment="1">
      <alignment horizontal="left" vertical="top" wrapText="1"/>
    </xf>
    <xf numFmtId="0" fontId="3" fillId="0" borderId="13" xfId="0" applyFont="1" applyBorder="1" applyAlignment="1">
      <alignment horizontal="left" vertical="top" wrapText="1"/>
    </xf>
    <xf numFmtId="0" fontId="53" fillId="0" borderId="3" xfId="0" applyFont="1" applyBorder="1" applyAlignment="1">
      <alignment horizontal="left" vertical="top"/>
    </xf>
    <xf numFmtId="0" fontId="54" fillId="0" borderId="12" xfId="0" applyFont="1" applyBorder="1"/>
    <xf numFmtId="0" fontId="54" fillId="0" borderId="13" xfId="0" applyFont="1" applyBorder="1"/>
    <xf numFmtId="1" fontId="59" fillId="2" borderId="1" xfId="0" applyNumberFormat="1" applyFont="1" applyFill="1" applyBorder="1" applyAlignment="1">
      <alignment horizontal="center" vertical="center"/>
    </xf>
    <xf numFmtId="0" fontId="54" fillId="0" borderId="6" xfId="0" applyFont="1" applyBorder="1" applyAlignment="1">
      <alignment horizontal="left" vertical="top"/>
    </xf>
    <xf numFmtId="0" fontId="54" fillId="0" borderId="13" xfId="0" applyFont="1" applyBorder="1" applyAlignment="1">
      <alignment horizontal="left" vertical="top"/>
    </xf>
    <xf numFmtId="0" fontId="48" fillId="0" borderId="5" xfId="0" applyFont="1" applyBorder="1" applyAlignment="1">
      <alignment horizontal="left" vertical="top" wrapText="1"/>
    </xf>
    <xf numFmtId="0" fontId="48" fillId="0" borderId="67" xfId="0" applyFont="1" applyBorder="1" applyAlignment="1">
      <alignment horizontal="left" vertical="top" wrapText="1"/>
    </xf>
    <xf numFmtId="0" fontId="54" fillId="0" borderId="4" xfId="0" applyFont="1" applyBorder="1" applyAlignment="1">
      <alignment horizontal="left" vertical="top"/>
    </xf>
    <xf numFmtId="0" fontId="54" fillId="0" borderId="65" xfId="0" applyFont="1" applyBorder="1" applyAlignment="1">
      <alignment horizontal="left" vertical="top"/>
    </xf>
    <xf numFmtId="0" fontId="54" fillId="0" borderId="66" xfId="0" applyFont="1" applyBorder="1" applyAlignment="1">
      <alignment horizontal="left" vertical="top"/>
    </xf>
    <xf numFmtId="0" fontId="13" fillId="0" borderId="3" xfId="0" applyFont="1" applyBorder="1" applyAlignment="1">
      <alignment horizontal="left" vertical="top"/>
    </xf>
    <xf numFmtId="0" fontId="12" fillId="0" borderId="12" xfId="0" applyFont="1" applyBorder="1"/>
    <xf numFmtId="0" fontId="3" fillId="0" borderId="14" xfId="0" applyFont="1" applyBorder="1" applyAlignment="1">
      <alignment horizontal="left" vertical="top" wrapText="1"/>
    </xf>
    <xf numFmtId="2" fontId="2" fillId="2" borderId="61" xfId="0" applyNumberFormat="1" applyFont="1" applyFill="1" applyBorder="1" applyAlignment="1">
      <alignment horizontal="center" vertical="center"/>
    </xf>
    <xf numFmtId="2" fontId="2" fillId="2" borderId="3" xfId="0" applyNumberFormat="1" applyFont="1" applyFill="1" applyBorder="1" applyAlignment="1">
      <alignment horizontal="center" vertical="top"/>
    </xf>
    <xf numFmtId="2" fontId="2" fillId="2" borderId="14" xfId="0" applyNumberFormat="1" applyFont="1" applyFill="1" applyBorder="1" applyAlignment="1">
      <alignment horizontal="center" vertical="top"/>
    </xf>
    <xf numFmtId="0" fontId="12" fillId="0" borderId="13" xfId="0" applyFont="1" applyBorder="1"/>
    <xf numFmtId="0" fontId="48" fillId="0" borderId="62" xfId="0" applyFont="1" applyBorder="1" applyAlignment="1">
      <alignment horizontal="left" vertical="top" wrapText="1"/>
    </xf>
    <xf numFmtId="0" fontId="48" fillId="0" borderId="63" xfId="0" applyFont="1" applyBorder="1" applyAlignment="1">
      <alignment horizontal="left" vertical="top" wrapText="1"/>
    </xf>
    <xf numFmtId="0" fontId="48" fillId="0" borderId="64" xfId="0" applyFont="1" applyBorder="1" applyAlignment="1">
      <alignment horizontal="left" vertical="top" wrapText="1"/>
    </xf>
    <xf numFmtId="0" fontId="9" fillId="0" borderId="7" xfId="0" applyFont="1" applyBorder="1" applyAlignment="1">
      <alignment horizontal="center" vertical="center" wrapText="1"/>
    </xf>
    <xf numFmtId="0" fontId="12" fillId="0" borderId="8" xfId="0" applyFont="1" applyBorder="1"/>
    <xf numFmtId="0" fontId="12" fillId="0" borderId="9" xfId="0" applyFont="1" applyBorder="1"/>
    <xf numFmtId="0" fontId="4" fillId="0" borderId="7" xfId="0" applyFont="1" applyBorder="1" applyAlignment="1">
      <alignment horizontal="center" vertical="top" wrapText="1"/>
    </xf>
    <xf numFmtId="0" fontId="11" fillId="0" borderId="7" xfId="0" applyFont="1" applyBorder="1" applyAlignment="1">
      <alignment horizontal="left" vertical="top"/>
    </xf>
    <xf numFmtId="2" fontId="2" fillId="2" borderId="6" xfId="0" applyNumberFormat="1" applyFont="1" applyFill="1" applyBorder="1" applyAlignment="1">
      <alignment horizontal="center" vertical="center"/>
    </xf>
    <xf numFmtId="2" fontId="2" fillId="2" borderId="14" xfId="0" applyNumberFormat="1" applyFont="1" applyFill="1" applyBorder="1" applyAlignment="1">
      <alignment horizontal="center" vertical="center"/>
    </xf>
    <xf numFmtId="2" fontId="2" fillId="2" borderId="13" xfId="0" applyNumberFormat="1" applyFont="1" applyFill="1" applyBorder="1" applyAlignment="1">
      <alignment horizontal="center" vertical="center"/>
    </xf>
    <xf numFmtId="0" fontId="13" fillId="0" borderId="68" xfId="0" applyFont="1" applyBorder="1" applyAlignment="1">
      <alignment horizontal="left" vertical="top"/>
    </xf>
    <xf numFmtId="2" fontId="2" fillId="2" borderId="71" xfId="0" applyNumberFormat="1" applyFont="1" applyFill="1" applyBorder="1" applyAlignment="1">
      <alignment horizontal="center" vertical="center"/>
    </xf>
    <xf numFmtId="2" fontId="2" fillId="2" borderId="72" xfId="0" applyNumberFormat="1" applyFont="1" applyFill="1" applyBorder="1" applyAlignment="1">
      <alignment horizontal="center" vertical="center"/>
    </xf>
    <xf numFmtId="2" fontId="2" fillId="2" borderId="67" xfId="0" applyNumberFormat="1" applyFont="1" applyFill="1" applyBorder="1" applyAlignment="1">
      <alignment horizontal="center" vertical="center"/>
    </xf>
    <xf numFmtId="0" fontId="12" fillId="11" borderId="6" xfId="0" applyFont="1" applyFill="1" applyBorder="1" applyAlignment="1">
      <alignment horizontal="center" vertical="center"/>
    </xf>
    <xf numFmtId="0" fontId="12" fillId="11" borderId="14" xfId="0" applyFont="1" applyFill="1" applyBorder="1" applyAlignment="1">
      <alignment horizontal="center" vertical="center"/>
    </xf>
    <xf numFmtId="0" fontId="12" fillId="11" borderId="13" xfId="0" applyFont="1" applyFill="1" applyBorder="1" applyAlignment="1">
      <alignment horizontal="center" vertical="center"/>
    </xf>
    <xf numFmtId="2" fontId="2" fillId="2" borderId="70" xfId="0" applyNumberFormat="1" applyFont="1" applyFill="1" applyBorder="1" applyAlignment="1">
      <alignment horizontal="center" vertical="center"/>
    </xf>
    <xf numFmtId="0" fontId="14" fillId="0" borderId="16" xfId="0" applyFont="1" applyBorder="1" applyAlignment="1">
      <alignment vertical="center" wrapText="1"/>
    </xf>
    <xf numFmtId="0" fontId="12" fillId="0" borderId="17" xfId="0" applyFont="1" applyBorder="1"/>
    <xf numFmtId="0" fontId="12" fillId="0" borderId="18" xfId="0" applyFont="1" applyBorder="1"/>
    <xf numFmtId="0" fontId="17" fillId="6" borderId="15" xfId="0" applyFont="1" applyFill="1" applyBorder="1" applyAlignment="1">
      <alignment horizontal="center" vertical="center" wrapText="1"/>
    </xf>
    <xf numFmtId="0" fontId="12" fillId="0" borderId="20" xfId="0" applyFont="1" applyBorder="1"/>
    <xf numFmtId="0" fontId="17" fillId="6" borderId="16" xfId="0" applyFont="1" applyFill="1" applyBorder="1" applyAlignment="1">
      <alignment horizontal="center" vertical="center" wrapText="1"/>
    </xf>
    <xf numFmtId="0" fontId="17" fillId="0" borderId="31" xfId="0" applyFont="1" applyBorder="1" applyAlignment="1">
      <alignment horizontal="center" vertical="center" wrapText="1"/>
    </xf>
    <xf numFmtId="0" fontId="12" fillId="0" borderId="32" xfId="0" applyFont="1" applyBorder="1"/>
    <xf numFmtId="0" fontId="17" fillId="0" borderId="31" xfId="0" applyFont="1" applyBorder="1" applyAlignment="1">
      <alignment vertical="center" wrapText="1"/>
    </xf>
    <xf numFmtId="0" fontId="12" fillId="0" borderId="29" xfId="0" applyFont="1" applyBorder="1"/>
    <xf numFmtId="0" fontId="17" fillId="6" borderId="27" xfId="0" applyFont="1" applyFill="1" applyBorder="1" applyAlignment="1">
      <alignment horizontal="center" vertical="center" wrapText="1"/>
    </xf>
    <xf numFmtId="0" fontId="12" fillId="0" borderId="28" xfId="0" applyFont="1" applyBorder="1"/>
    <xf numFmtId="0" fontId="12" fillId="0" borderId="30" xfId="0" applyFont="1" applyBorder="1"/>
    <xf numFmtId="0" fontId="12" fillId="0" borderId="25" xfId="0" applyFont="1" applyBorder="1"/>
    <xf numFmtId="0" fontId="12" fillId="0" borderId="33" xfId="0" applyFont="1" applyBorder="1"/>
    <xf numFmtId="0" fontId="12" fillId="0" borderId="34" xfId="0" applyFont="1" applyBorder="1"/>
    <xf numFmtId="0" fontId="17" fillId="0" borderId="31" xfId="0" applyFont="1" applyBorder="1" applyAlignment="1">
      <alignment horizontal="left" vertical="center" wrapText="1"/>
    </xf>
    <xf numFmtId="0" fontId="19" fillId="6" borderId="31" xfId="0" applyFont="1" applyFill="1" applyBorder="1" applyAlignment="1">
      <alignment horizontal="center" vertical="center" wrapText="1"/>
    </xf>
    <xf numFmtId="0" fontId="25" fillId="6" borderId="15" xfId="0" applyFont="1" applyFill="1" applyBorder="1" applyAlignment="1">
      <alignment horizontal="center" vertical="center" wrapText="1"/>
    </xf>
    <xf numFmtId="0" fontId="25" fillId="6" borderId="35" xfId="0" applyFont="1" applyFill="1" applyBorder="1" applyAlignment="1">
      <alignment horizontal="center" vertical="center" wrapText="1"/>
    </xf>
    <xf numFmtId="0" fontId="12" fillId="0" borderId="38" xfId="0" applyFont="1" applyBorder="1"/>
    <xf numFmtId="0" fontId="26" fillId="6" borderId="15" xfId="0" applyFont="1" applyFill="1" applyBorder="1" applyAlignment="1">
      <alignment horizontal="center" vertical="center" wrapText="1"/>
    </xf>
    <xf numFmtId="0" fontId="25" fillId="6" borderId="27" xfId="0" applyFont="1" applyFill="1" applyBorder="1" applyAlignment="1">
      <alignment horizontal="center" vertical="center" wrapText="1"/>
    </xf>
    <xf numFmtId="0" fontId="12" fillId="0" borderId="36" xfId="0" applyFont="1" applyBorder="1"/>
    <xf numFmtId="0" fontId="12" fillId="0" borderId="37" xfId="0" applyFont="1" applyBorder="1"/>
    <xf numFmtId="0" fontId="27" fillId="6" borderId="39" xfId="0" applyFont="1" applyFill="1" applyBorder="1" applyAlignment="1">
      <alignment horizontal="center" vertical="center" wrapText="1"/>
    </xf>
    <xf numFmtId="0" fontId="12" fillId="0" borderId="40" xfId="0" applyFont="1" applyBorder="1"/>
    <xf numFmtId="0" fontId="17" fillId="6" borderId="44" xfId="0" applyFont="1" applyFill="1" applyBorder="1" applyAlignment="1">
      <alignment horizontal="center" vertical="center" wrapText="1"/>
    </xf>
    <xf numFmtId="0" fontId="12" fillId="0" borderId="45" xfId="0" applyFont="1" applyBorder="1"/>
    <xf numFmtId="0" fontId="26" fillId="0" borderId="31" xfId="0" applyFont="1" applyBorder="1" applyAlignment="1">
      <alignment horizontal="right" vertical="center" wrapText="1"/>
    </xf>
    <xf numFmtId="0" fontId="12" fillId="0" borderId="46" xfId="0" applyFont="1" applyBorder="1"/>
    <xf numFmtId="0" fontId="26" fillId="0" borderId="16" xfId="0" applyFont="1" applyBorder="1" applyAlignment="1">
      <alignment horizontal="right" vertical="center" wrapText="1"/>
    </xf>
    <xf numFmtId="0" fontId="18" fillId="6" borderId="39" xfId="0" applyFont="1" applyFill="1" applyBorder="1" applyAlignment="1">
      <alignment horizontal="center" vertical="center" wrapText="1"/>
    </xf>
    <xf numFmtId="0" fontId="12" fillId="0" borderId="51" xfId="0" applyFont="1" applyBorder="1"/>
    <xf numFmtId="0" fontId="17" fillId="6" borderId="52" xfId="0" applyFont="1" applyFill="1" applyBorder="1" applyAlignment="1">
      <alignment horizontal="center" vertical="center" wrapText="1"/>
    </xf>
    <xf numFmtId="0" fontId="12" fillId="0" borderId="53" xfId="0" applyFont="1" applyBorder="1"/>
    <xf numFmtId="0" fontId="17" fillId="6" borderId="48" xfId="0" applyFont="1" applyFill="1" applyBorder="1" applyAlignment="1">
      <alignment horizontal="center" vertical="center" wrapText="1"/>
    </xf>
    <xf numFmtId="0" fontId="12" fillId="0" borderId="49" xfId="0" applyFont="1" applyBorder="1"/>
    <xf numFmtId="0" fontId="12" fillId="0" borderId="50" xfId="0" applyFont="1" applyBorder="1"/>
    <xf numFmtId="0" fontId="26" fillId="0" borderId="16" xfId="0" applyFont="1" applyBorder="1" applyAlignment="1">
      <alignment horizontal="center" vertical="center" wrapText="1"/>
    </xf>
    <xf numFmtId="0" fontId="39" fillId="0" borderId="31" xfId="0" applyFont="1" applyBorder="1" applyAlignment="1">
      <alignment horizontal="center" vertical="center" wrapText="1"/>
    </xf>
    <xf numFmtId="0" fontId="36" fillId="0" borderId="15" xfId="0" applyFont="1" applyBorder="1" applyAlignment="1">
      <alignment vertical="center" wrapText="1"/>
    </xf>
    <xf numFmtId="0" fontId="12" fillId="0" borderId="24" xfId="0" applyFont="1" applyBorder="1"/>
    <xf numFmtId="0" fontId="34" fillId="0" borderId="15" xfId="0" applyFont="1" applyBorder="1" applyAlignment="1">
      <alignment horizontal="left" vertical="center" wrapText="1"/>
    </xf>
    <xf numFmtId="0" fontId="34" fillId="0" borderId="15" xfId="0" applyFont="1" applyBorder="1" applyAlignment="1">
      <alignment horizontal="center" vertical="center" wrapText="1"/>
    </xf>
    <xf numFmtId="0" fontId="34" fillId="0" borderId="15" xfId="0" applyFont="1" applyBorder="1" applyAlignment="1">
      <alignment vertical="center" wrapText="1"/>
    </xf>
    <xf numFmtId="0" fontId="38" fillId="0" borderId="15" xfId="0" applyFont="1" applyBorder="1" applyAlignment="1">
      <alignment horizontal="center" vertical="center" wrapText="1"/>
    </xf>
    <xf numFmtId="0" fontId="34" fillId="0" borderId="15" xfId="0" applyFont="1" applyBorder="1" applyAlignment="1">
      <alignment horizontal="right" vertical="center" wrapText="1"/>
    </xf>
    <xf numFmtId="0" fontId="17" fillId="8" borderId="16" xfId="0" applyFont="1" applyFill="1" applyBorder="1" applyAlignment="1">
      <alignment horizontal="center" vertical="center" wrapText="1"/>
    </xf>
    <xf numFmtId="0" fontId="17" fillId="8" borderId="15"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39" fillId="0" borderId="15" xfId="0" applyFont="1" applyBorder="1" applyAlignment="1">
      <alignment horizontal="left" vertical="center" wrapText="1"/>
    </xf>
    <xf numFmtId="0" fontId="26" fillId="0" borderId="31" xfId="0" applyFont="1" applyBorder="1" applyAlignment="1">
      <alignment horizontal="center" vertical="center" wrapText="1"/>
    </xf>
    <xf numFmtId="0" fontId="26" fillId="0" borderId="57" xfId="0" applyFont="1" applyBorder="1" applyAlignment="1">
      <alignment horizontal="center" vertical="center" wrapText="1"/>
    </xf>
    <xf numFmtId="0" fontId="12" fillId="0" borderId="58" xfId="0" applyFont="1" applyBorder="1"/>
    <xf numFmtId="0" fontId="38" fillId="0" borderId="15" xfId="0" applyFont="1" applyBorder="1" applyAlignment="1">
      <alignment vertical="center" wrapText="1"/>
    </xf>
    <xf numFmtId="0" fontId="17" fillId="6" borderId="39" xfId="0" applyFont="1" applyFill="1" applyBorder="1" applyAlignment="1">
      <alignment horizontal="center" vertical="center" wrapText="1"/>
    </xf>
    <xf numFmtId="0" fontId="17" fillId="6" borderId="35" xfId="0" applyFont="1" applyFill="1" applyBorder="1" applyAlignment="1">
      <alignment horizontal="center" vertical="center" textRotation="90" wrapText="1"/>
    </xf>
    <xf numFmtId="0" fontId="12" fillId="0" borderId="59" xfId="0" applyFont="1" applyBorder="1"/>
    <xf numFmtId="0" fontId="17" fillId="6" borderId="15" xfId="0" applyFont="1" applyFill="1" applyBorder="1" applyAlignment="1">
      <alignment horizontal="center" vertical="center" textRotation="90" wrapText="1"/>
    </xf>
    <xf numFmtId="0" fontId="42" fillId="0" borderId="15" xfId="0" applyFont="1" applyBorder="1" applyAlignment="1">
      <alignment horizontal="left" vertical="center" wrapText="1"/>
    </xf>
    <xf numFmtId="0" fontId="33" fillId="0" borderId="0" xfId="0" applyFont="1" applyAlignment="1">
      <alignment vertical="center"/>
    </xf>
    <xf numFmtId="0" fontId="0" fillId="0" borderId="0" xfId="0"/>
    <xf numFmtId="0" fontId="40" fillId="6" borderId="15" xfId="0" applyFont="1" applyFill="1" applyBorder="1" applyAlignment="1">
      <alignment horizontal="center" vertical="center" wrapText="1"/>
    </xf>
    <xf numFmtId="0" fontId="40" fillId="6" borderId="27" xfId="0" applyFont="1" applyFill="1" applyBorder="1" applyAlignment="1">
      <alignment horizontal="center" vertical="center" wrapText="1"/>
    </xf>
    <xf numFmtId="0" fontId="40" fillId="6" borderId="48" xfId="0" applyFont="1" applyFill="1" applyBorder="1" applyAlignment="1">
      <alignment horizontal="center" vertical="center" wrapText="1"/>
    </xf>
    <xf numFmtId="0" fontId="40" fillId="6" borderId="39" xfId="0" applyFont="1" applyFill="1" applyBorder="1" applyAlignment="1">
      <alignment horizontal="center" vertical="center" wrapText="1"/>
    </xf>
    <xf numFmtId="0" fontId="40" fillId="8" borderId="15" xfId="0" applyFont="1" applyFill="1" applyBorder="1" applyAlignment="1">
      <alignment horizontal="center" vertical="center" wrapText="1"/>
    </xf>
    <xf numFmtId="0" fontId="39" fillId="8" borderId="15" xfId="0" applyFont="1" applyFill="1" applyBorder="1" applyAlignment="1">
      <alignment horizontal="center" vertical="center" wrapText="1"/>
    </xf>
    <xf numFmtId="0" fontId="40" fillId="8" borderId="16" xfId="0" applyFont="1" applyFill="1" applyBorder="1" applyAlignment="1">
      <alignment horizontal="center" vertical="center" wrapText="1"/>
    </xf>
    <xf numFmtId="0" fontId="39" fillId="0" borderId="15" xfId="0" applyFont="1" applyBorder="1" applyAlignment="1">
      <alignment horizontal="center" vertical="center" wrapText="1"/>
    </xf>
  </cellXfs>
  <cellStyles count="1">
    <cellStyle name="Normal" xfId="0" builtinId="0"/>
  </cellStyles>
  <dxfs count="79">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CC0000"/>
          <bgColor rgb="FFCC0000"/>
        </patternFill>
      </fill>
    </dxf>
    <dxf>
      <fill>
        <patternFill patternType="solid">
          <fgColor rgb="FF7030A0"/>
          <bgColor rgb="FF7030A0"/>
        </patternFill>
      </fill>
    </dxf>
    <dxf>
      <fill>
        <patternFill patternType="solid">
          <fgColor rgb="FF92D050"/>
          <bgColor rgb="FF92D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92D050"/>
          <bgColor rgb="FF92D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7030A0"/>
          <bgColor rgb="FF7030A0"/>
        </patternFill>
      </fill>
    </dxf>
    <dxf>
      <fill>
        <patternFill patternType="solid">
          <fgColor rgb="FF7030A0"/>
          <bgColor rgb="FF7030A0"/>
        </patternFill>
      </fill>
    </dxf>
    <dxf>
      <fill>
        <patternFill patternType="solid">
          <fgColor rgb="FF92D050"/>
          <bgColor rgb="FF92D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7030A0"/>
          <bgColor rgb="FF7030A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00B0F0"/>
          <bgColor rgb="FF00B0F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7030A0"/>
          <bgColor rgb="FF7030A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solid">
          <fgColor rgb="FF00B0F0"/>
          <bgColor rgb="FF00B0F0"/>
        </patternFill>
      </fill>
    </dxf>
    <dxf>
      <fill>
        <patternFill patternType="solid">
          <fgColor rgb="FF7030A0"/>
          <bgColor rgb="FF7030A0"/>
        </patternFill>
      </fill>
    </dxf>
    <dxf>
      <fill>
        <patternFill patternType="solid">
          <fgColor rgb="FF00B0F0"/>
          <bgColor rgb="FF00B0F0"/>
        </patternFill>
      </fill>
    </dxf>
    <dxf>
      <fill>
        <patternFill patternType="solid">
          <fgColor rgb="FF92D050"/>
          <bgColor rgb="FF92D050"/>
        </patternFill>
      </fill>
    </dxf>
    <dxf>
      <fill>
        <patternFill patternType="solid">
          <fgColor rgb="FFFF0000"/>
          <bgColor rgb="FFFF0000"/>
        </patternFill>
      </fill>
    </dxf>
    <dxf>
      <fill>
        <patternFill patternType="solid">
          <fgColor rgb="FF7030A0"/>
          <bgColor rgb="FF7030A0"/>
        </patternFill>
      </fill>
    </dxf>
    <dxf>
      <fill>
        <patternFill patternType="solid">
          <fgColor rgb="FFFFFF00"/>
          <bgColor rgb="FFFFFF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92D050"/>
          <bgColor rgb="FF92D050"/>
        </patternFill>
      </fill>
    </dxf>
    <dxf>
      <fill>
        <patternFill patternType="solid">
          <fgColor rgb="FF7030A0"/>
          <bgColor rgb="FF7030A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7030A0"/>
          <bgColor rgb="FF7030A0"/>
        </patternFill>
      </fill>
    </dxf>
    <dxf>
      <fill>
        <patternFill patternType="solid">
          <fgColor rgb="FF92D050"/>
          <bgColor rgb="FF92D050"/>
        </patternFill>
      </fill>
    </dxf>
    <dxf>
      <fill>
        <patternFill patternType="solid">
          <fgColor rgb="FF00B0F0"/>
          <bgColor rgb="FF00B0F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7030A0"/>
          <bgColor rgb="FF7030A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10"/>
  <sheetViews>
    <sheetView tabSelected="1" topLeftCell="A47" zoomScale="70" zoomScaleNormal="70" workbookViewId="0">
      <selection activeCell="L48" sqref="L48"/>
    </sheetView>
  </sheetViews>
  <sheetFormatPr defaultColWidth="11.19921875" defaultRowHeight="15" customHeight="1" x14ac:dyDescent="0.3"/>
  <cols>
    <col min="1" max="1" width="6.69921875" customWidth="1"/>
    <col min="2" max="2" width="10.69921875" customWidth="1"/>
    <col min="3" max="3" width="28" customWidth="1"/>
    <col min="4" max="4" width="36.09765625" customWidth="1"/>
    <col min="5" max="5" width="11.09765625" customWidth="1"/>
    <col min="6" max="6" width="12.8984375" customWidth="1"/>
    <col min="7" max="7" width="11.09765625" customWidth="1"/>
    <col min="8" max="8" width="12.8984375" customWidth="1"/>
    <col min="9" max="9" width="17.8984375" customWidth="1"/>
    <col min="10" max="10" width="15.796875" customWidth="1"/>
    <col min="11" max="11" width="21.69921875" customWidth="1"/>
    <col min="12" max="12" width="13" customWidth="1"/>
    <col min="13" max="23" width="12.69921875" customWidth="1"/>
  </cols>
  <sheetData>
    <row r="1" spans="1:12" ht="44.4" customHeight="1" x14ac:dyDescent="0.3">
      <c r="A1" s="271" t="s">
        <v>592</v>
      </c>
      <c r="B1" s="2"/>
      <c r="C1" s="3"/>
      <c r="D1" s="4"/>
      <c r="E1" s="5"/>
      <c r="F1" s="6"/>
      <c r="G1" s="5"/>
      <c r="H1" s="5"/>
      <c r="I1" s="5"/>
      <c r="J1" s="7"/>
      <c r="K1" s="7"/>
    </row>
    <row r="2" spans="1:12" ht="15.75" customHeight="1" x14ac:dyDescent="0.3">
      <c r="A2" s="1"/>
      <c r="B2" s="2"/>
      <c r="C2" s="3"/>
      <c r="D2" s="4"/>
      <c r="E2" s="5"/>
      <c r="F2" s="6"/>
      <c r="G2" s="5"/>
      <c r="H2" s="5"/>
      <c r="I2" s="5"/>
      <c r="J2" s="7"/>
      <c r="K2" s="7"/>
    </row>
    <row r="3" spans="1:12" ht="15.75" customHeight="1" x14ac:dyDescent="0.3">
      <c r="A3" s="270" t="s">
        <v>0</v>
      </c>
      <c r="B3" s="2"/>
      <c r="C3" s="3"/>
      <c r="D3" s="4"/>
      <c r="E3" s="5"/>
      <c r="F3" s="6"/>
      <c r="G3" s="5"/>
      <c r="H3" s="5"/>
      <c r="I3" s="5"/>
      <c r="J3" s="7"/>
      <c r="K3" s="7"/>
    </row>
    <row r="4" spans="1:12" ht="15.75" customHeight="1" x14ac:dyDescent="0.3">
      <c r="A4" s="8" t="s">
        <v>1</v>
      </c>
      <c r="B4" s="9"/>
      <c r="C4" s="3"/>
      <c r="D4" s="4"/>
      <c r="E4" s="5"/>
      <c r="F4" s="6"/>
      <c r="G4" s="5"/>
      <c r="H4" s="5"/>
      <c r="I4" s="5"/>
      <c r="J4" s="7"/>
      <c r="K4" s="7"/>
    </row>
    <row r="5" spans="1:12" ht="15.75" customHeight="1" x14ac:dyDescent="0.3">
      <c r="A5" s="1" t="s">
        <v>2</v>
      </c>
      <c r="B5" s="2"/>
      <c r="C5" s="3"/>
      <c r="D5" s="4"/>
      <c r="E5" s="5"/>
      <c r="F5" s="6"/>
      <c r="G5" s="5"/>
      <c r="H5" s="5"/>
      <c r="I5" s="5"/>
      <c r="J5" s="7"/>
      <c r="K5" s="7"/>
    </row>
    <row r="6" spans="1:12" ht="28.5" customHeight="1" x14ac:dyDescent="0.3">
      <c r="A6" s="10" t="s">
        <v>3</v>
      </c>
      <c r="B6" s="11"/>
      <c r="C6" s="12" t="s">
        <v>4</v>
      </c>
      <c r="D6" s="13" t="s">
        <v>5</v>
      </c>
      <c r="E6" s="14" t="s">
        <v>6</v>
      </c>
      <c r="F6" s="15" t="s">
        <v>7</v>
      </c>
      <c r="G6" s="14" t="s">
        <v>8</v>
      </c>
      <c r="H6" s="14" t="s">
        <v>9</v>
      </c>
      <c r="I6" s="16" t="s">
        <v>10</v>
      </c>
      <c r="J6" s="236" t="s">
        <v>11</v>
      </c>
      <c r="K6" s="238" t="s">
        <v>12</v>
      </c>
      <c r="L6" s="17"/>
    </row>
    <row r="7" spans="1:12" ht="15.75" customHeight="1" x14ac:dyDescent="0.3">
      <c r="A7" s="18" t="s">
        <v>13</v>
      </c>
      <c r="B7" s="19"/>
      <c r="C7" s="20"/>
      <c r="D7" s="13"/>
      <c r="E7" s="21"/>
      <c r="F7" s="22"/>
      <c r="G7" s="23"/>
      <c r="H7" s="21"/>
      <c r="I7" s="267"/>
      <c r="J7" s="249"/>
      <c r="K7" s="256"/>
      <c r="L7" s="17"/>
    </row>
    <row r="8" spans="1:12" ht="42" customHeight="1" x14ac:dyDescent="0.3">
      <c r="A8" s="25">
        <v>1</v>
      </c>
      <c r="B8" s="26" t="s">
        <v>14</v>
      </c>
      <c r="C8" s="27" t="s">
        <v>15</v>
      </c>
      <c r="D8" s="28" t="s">
        <v>445</v>
      </c>
      <c r="E8" s="29">
        <v>4</v>
      </c>
      <c r="F8" s="22" t="str">
        <f>IF(E8="","",IF(E8=4,"Sangat Baik",IF(AND(E8&gt;=3,E8&lt;4),"Baik",IF(AND(E8&gt;=2,E8&lt;3),"cukup",IF(AND(E8&gt;=1,E8&lt;2),"Kurang",IF(AND(E8&gt;=0,E8&lt;1),"Sangat Kurang",""))))))</f>
        <v>Sangat Baik</v>
      </c>
      <c r="G8" s="30">
        <v>1</v>
      </c>
      <c r="H8" s="31">
        <f>E8*G8</f>
        <v>4</v>
      </c>
      <c r="I8" s="32">
        <f>H8</f>
        <v>4</v>
      </c>
      <c r="J8" s="250"/>
      <c r="K8" s="256"/>
      <c r="L8" s="17"/>
    </row>
    <row r="9" spans="1:12" ht="28.5" customHeight="1" x14ac:dyDescent="0.3">
      <c r="A9" s="301" t="s">
        <v>16</v>
      </c>
      <c r="B9" s="302"/>
      <c r="C9" s="302"/>
      <c r="D9" s="303"/>
      <c r="E9" s="21"/>
      <c r="F9" s="33"/>
      <c r="G9" s="16">
        <f>SUM(G8)</f>
        <v>1</v>
      </c>
      <c r="H9" s="21"/>
      <c r="I9" s="16">
        <f>SUM(I8)</f>
        <v>4</v>
      </c>
      <c r="J9" s="249"/>
      <c r="K9" s="256"/>
      <c r="L9" s="17"/>
    </row>
    <row r="10" spans="1:12" ht="18" customHeight="1" x14ac:dyDescent="0.3">
      <c r="A10" s="34"/>
      <c r="B10" s="35"/>
      <c r="C10" s="36"/>
      <c r="D10" s="37"/>
      <c r="E10" s="38"/>
      <c r="F10" s="39"/>
      <c r="G10" s="38"/>
      <c r="H10" s="38"/>
      <c r="I10" s="268"/>
      <c r="J10" s="251"/>
      <c r="K10" s="256"/>
      <c r="L10" s="17"/>
    </row>
    <row r="11" spans="1:12" ht="28.5" customHeight="1" x14ac:dyDescent="0.3">
      <c r="A11" s="10" t="s">
        <v>3</v>
      </c>
      <c r="B11" s="11"/>
      <c r="C11" s="12" t="s">
        <v>4</v>
      </c>
      <c r="D11" s="13" t="s">
        <v>5</v>
      </c>
      <c r="E11" s="14" t="s">
        <v>6</v>
      </c>
      <c r="F11" s="15" t="s">
        <v>7</v>
      </c>
      <c r="G11" s="14" t="s">
        <v>8</v>
      </c>
      <c r="H11" s="14" t="s">
        <v>9</v>
      </c>
      <c r="I11" s="16" t="s">
        <v>10</v>
      </c>
      <c r="J11" s="236" t="s">
        <v>11</v>
      </c>
      <c r="K11" s="238" t="s">
        <v>12</v>
      </c>
      <c r="L11" s="17"/>
    </row>
    <row r="12" spans="1:12" ht="79.5" customHeight="1" x14ac:dyDescent="0.3">
      <c r="A12" s="41">
        <v>2</v>
      </c>
      <c r="B12" s="42" t="s">
        <v>17</v>
      </c>
      <c r="C12" s="43" t="s">
        <v>443</v>
      </c>
      <c r="D12" s="44" t="s">
        <v>444</v>
      </c>
      <c r="E12" s="45">
        <v>4</v>
      </c>
      <c r="F12" s="33" t="str">
        <f>IF(E12="","",IF(E12=4,"Sangat Baik",IF(AND(E12&gt;=3,E12&lt;4),"Baik",IF(AND(E12&gt;=2,E12&lt;3),"cukup",IF(AND(E12&gt;=1,E12&lt;2),"Kurang",IF(AND(E12&gt;=0,E12&lt;1),"Sangat Kurang",""))))))</f>
        <v>Sangat Baik</v>
      </c>
      <c r="G12" s="23">
        <v>1</v>
      </c>
      <c r="H12" s="31">
        <f>E12*G12</f>
        <v>4</v>
      </c>
      <c r="I12" s="16">
        <f>H12</f>
        <v>4</v>
      </c>
      <c r="J12" s="249"/>
      <c r="K12" s="256"/>
      <c r="L12" s="17"/>
    </row>
    <row r="13" spans="1:12" ht="18.75" customHeight="1" x14ac:dyDescent="0.3">
      <c r="A13" s="304" t="s">
        <v>16</v>
      </c>
      <c r="B13" s="302"/>
      <c r="C13" s="302"/>
      <c r="D13" s="303"/>
      <c r="E13" s="21"/>
      <c r="F13" s="33"/>
      <c r="G13" s="16">
        <f>SUM(G12)</f>
        <v>1</v>
      </c>
      <c r="H13" s="21"/>
      <c r="I13" s="16">
        <f>SUM(I12)</f>
        <v>4</v>
      </c>
      <c r="J13" s="249"/>
      <c r="K13" s="256"/>
      <c r="L13" s="17"/>
    </row>
    <row r="14" spans="1:12" ht="18.75" customHeight="1" x14ac:dyDescent="0.3">
      <c r="A14" s="234"/>
      <c r="B14" s="196"/>
      <c r="C14" s="196"/>
      <c r="D14" s="235"/>
      <c r="E14" s="21"/>
      <c r="F14" s="33"/>
      <c r="G14" s="23"/>
      <c r="H14" s="21"/>
      <c r="I14" s="267"/>
      <c r="J14" s="249"/>
      <c r="K14" s="256"/>
      <c r="L14" s="17"/>
    </row>
    <row r="15" spans="1:12" ht="33" customHeight="1" x14ac:dyDescent="0.3">
      <c r="A15" s="10" t="s">
        <v>3</v>
      </c>
      <c r="B15" s="11"/>
      <c r="C15" s="12" t="s">
        <v>4</v>
      </c>
      <c r="D15" s="13" t="s">
        <v>5</v>
      </c>
      <c r="E15" s="14" t="s">
        <v>6</v>
      </c>
      <c r="F15" s="15" t="s">
        <v>7</v>
      </c>
      <c r="G15" s="14" t="s">
        <v>8</v>
      </c>
      <c r="H15" s="14" t="s">
        <v>9</v>
      </c>
      <c r="I15" s="16" t="s">
        <v>10</v>
      </c>
      <c r="J15" s="236" t="s">
        <v>11</v>
      </c>
      <c r="K15" s="238" t="s">
        <v>12</v>
      </c>
      <c r="L15" s="17"/>
    </row>
    <row r="16" spans="1:12" ht="15.75" customHeight="1" x14ac:dyDescent="0.3">
      <c r="A16" s="305" t="s">
        <v>446</v>
      </c>
      <c r="B16" s="302"/>
      <c r="C16" s="303"/>
      <c r="D16" s="13"/>
      <c r="E16" s="21"/>
      <c r="F16" s="33"/>
      <c r="G16" s="21"/>
      <c r="H16" s="21"/>
      <c r="I16" s="16"/>
      <c r="J16" s="249"/>
      <c r="K16" s="256"/>
      <c r="L16" s="17"/>
    </row>
    <row r="17" spans="1:11" ht="70.5" customHeight="1" x14ac:dyDescent="0.3">
      <c r="A17" s="46">
        <v>3</v>
      </c>
      <c r="B17" s="24" t="s">
        <v>449</v>
      </c>
      <c r="C17" s="43" t="s">
        <v>450</v>
      </c>
      <c r="D17" s="44" t="s">
        <v>447</v>
      </c>
      <c r="E17" s="23">
        <v>4</v>
      </c>
      <c r="F17" s="47" t="str">
        <f t="shared" ref="F17" si="0">IF(E17="","",IF(E17=4,"Sangat Baik",IF(AND(E17&gt;=3,E17&lt;4),"Baik",IF(AND(E17&gt;=2,E17&lt;3),"cukup",IF(AND(E17&gt;=1,E17&lt;2),"Kurang",IF(AND(E17&gt;=0,E17&lt;1),"Sangat Kurang",""))))))</f>
        <v>Sangat Baik</v>
      </c>
      <c r="G17" s="23">
        <v>4</v>
      </c>
      <c r="H17" s="31">
        <f>E17*G17</f>
        <v>16</v>
      </c>
      <c r="I17" s="48">
        <f t="shared" ref="I17" si="1">H17</f>
        <v>16</v>
      </c>
      <c r="J17" s="237"/>
      <c r="K17" s="239"/>
    </row>
    <row r="18" spans="1:11" ht="15.75" customHeight="1" x14ac:dyDescent="0.3">
      <c r="A18" s="46"/>
      <c r="B18" s="24"/>
      <c r="C18" s="49"/>
      <c r="D18" s="50" t="s">
        <v>18</v>
      </c>
      <c r="E18" s="23"/>
      <c r="F18" s="258"/>
      <c r="G18" s="23"/>
      <c r="H18" s="23"/>
      <c r="I18" s="48"/>
      <c r="J18" s="237"/>
      <c r="K18" s="239"/>
    </row>
    <row r="19" spans="1:11" ht="15.75" customHeight="1" x14ac:dyDescent="0.3">
      <c r="A19" s="46"/>
      <c r="B19" s="24"/>
      <c r="C19" s="49"/>
      <c r="D19" s="50" t="s">
        <v>16</v>
      </c>
      <c r="E19" s="23"/>
      <c r="F19" s="258"/>
      <c r="G19" s="48">
        <f>SUM(G17:G17)</f>
        <v>4</v>
      </c>
      <c r="H19" s="23">
        <f>SUM(H17:H17)</f>
        <v>16</v>
      </c>
      <c r="I19" s="48">
        <f>SUM(I17:I17)</f>
        <v>16</v>
      </c>
      <c r="J19" s="237"/>
      <c r="K19" s="239"/>
    </row>
    <row r="20" spans="1:11" ht="15.75" customHeight="1" x14ac:dyDescent="0.3">
      <c r="A20" s="46"/>
      <c r="B20" s="24"/>
      <c r="C20" s="49"/>
      <c r="D20" s="50"/>
      <c r="E20" s="23"/>
      <c r="F20" s="258"/>
      <c r="G20" s="23"/>
      <c r="H20" s="23"/>
      <c r="I20" s="263"/>
      <c r="J20" s="237"/>
      <c r="K20" s="239"/>
    </row>
    <row r="21" spans="1:11" ht="31.2" customHeight="1" x14ac:dyDescent="0.3">
      <c r="A21" s="10" t="s">
        <v>3</v>
      </c>
      <c r="B21" s="11"/>
      <c r="C21" s="12" t="s">
        <v>4</v>
      </c>
      <c r="D21" s="13" t="s">
        <v>5</v>
      </c>
      <c r="E21" s="14" t="s">
        <v>6</v>
      </c>
      <c r="F21" s="15" t="s">
        <v>7</v>
      </c>
      <c r="G21" s="14" t="s">
        <v>8</v>
      </c>
      <c r="H21" s="14" t="s">
        <v>9</v>
      </c>
      <c r="I21" s="16" t="s">
        <v>10</v>
      </c>
      <c r="J21" s="236" t="s">
        <v>11</v>
      </c>
      <c r="K21" s="238" t="s">
        <v>12</v>
      </c>
    </row>
    <row r="22" spans="1:11" ht="15.75" customHeight="1" x14ac:dyDescent="0.3">
      <c r="A22" s="1" t="s">
        <v>19</v>
      </c>
      <c r="B22" s="2"/>
      <c r="C22" s="3"/>
      <c r="D22" s="4"/>
      <c r="E22" s="5"/>
      <c r="F22" s="6"/>
      <c r="G22" s="5"/>
      <c r="H22" s="5"/>
      <c r="I22" s="264"/>
      <c r="J22" s="224"/>
      <c r="K22" s="239"/>
    </row>
    <row r="23" spans="1:11" ht="58.95" customHeight="1" x14ac:dyDescent="0.3">
      <c r="A23" s="275">
        <v>4</v>
      </c>
      <c r="B23" s="54" t="s">
        <v>20</v>
      </c>
      <c r="C23" s="278" t="s">
        <v>21</v>
      </c>
      <c r="D23" s="44" t="s">
        <v>448</v>
      </c>
      <c r="E23" s="23">
        <v>4</v>
      </c>
      <c r="F23" s="231" t="str">
        <f t="shared" ref="F23:F49" si="2">IF(E23="","",IF(E23=4,"Sangat Baik",IF(AND(E23&gt;=3,E23&lt;4),"Baik",IF(AND(E23&gt;=2,E23&lt;3),"cukup",IF(AND(E23&gt;=1,E23&lt;2),"Kurang",IF(AND(E23&gt;=0,E23&lt;1),"Sangat Kurang",""))))))</f>
        <v>Sangat Baik</v>
      </c>
      <c r="G23" s="23">
        <v>0.98</v>
      </c>
      <c r="H23" s="31">
        <f t="shared" ref="H23:H49" si="3">E23*G23</f>
        <v>3.92</v>
      </c>
      <c r="I23" s="306">
        <f>(H23+(2*H24)+H25+(2*H26)+(2*H27))/8</f>
        <v>3.92</v>
      </c>
      <c r="J23" s="237"/>
      <c r="K23" s="239"/>
    </row>
    <row r="24" spans="1:11" ht="53.55" customHeight="1" x14ac:dyDescent="0.3">
      <c r="A24" s="276"/>
      <c r="B24" s="54" t="s">
        <v>22</v>
      </c>
      <c r="C24" s="293"/>
      <c r="D24" s="44" t="s">
        <v>451</v>
      </c>
      <c r="E24" s="230">
        <v>4</v>
      </c>
      <c r="F24" s="231" t="str">
        <f t="shared" si="2"/>
        <v>Sangat Baik</v>
      </c>
      <c r="G24" s="23">
        <v>0.98</v>
      </c>
      <c r="H24" s="31">
        <f t="shared" si="3"/>
        <v>3.92</v>
      </c>
      <c r="I24" s="307"/>
      <c r="J24" s="237"/>
      <c r="K24" s="239"/>
    </row>
    <row r="25" spans="1:11" ht="53.55" customHeight="1" x14ac:dyDescent="0.3">
      <c r="A25" s="276"/>
      <c r="B25" s="54" t="s">
        <v>452</v>
      </c>
      <c r="C25" s="293"/>
      <c r="D25" s="229" t="s">
        <v>455</v>
      </c>
      <c r="E25" s="233">
        <v>4</v>
      </c>
      <c r="F25" s="231" t="str">
        <f t="shared" si="2"/>
        <v>Sangat Baik</v>
      </c>
      <c r="G25" s="23">
        <v>0.98</v>
      </c>
      <c r="H25" s="31">
        <f t="shared" si="3"/>
        <v>3.92</v>
      </c>
      <c r="I25" s="307"/>
      <c r="J25" s="237"/>
      <c r="K25" s="239"/>
    </row>
    <row r="26" spans="1:11" ht="95.55" customHeight="1" x14ac:dyDescent="0.3">
      <c r="A26" s="276"/>
      <c r="B26" s="54" t="s">
        <v>453</v>
      </c>
      <c r="C26" s="293"/>
      <c r="D26" s="229" t="s">
        <v>456</v>
      </c>
      <c r="E26" s="233">
        <v>4</v>
      </c>
      <c r="F26" s="231" t="str">
        <f t="shared" si="2"/>
        <v>Sangat Baik</v>
      </c>
      <c r="G26" s="23">
        <v>0.98</v>
      </c>
      <c r="H26" s="31">
        <f t="shared" si="3"/>
        <v>3.92</v>
      </c>
      <c r="I26" s="307"/>
      <c r="J26" s="237"/>
      <c r="K26" s="239"/>
    </row>
    <row r="27" spans="1:11" ht="75.45" customHeight="1" x14ac:dyDescent="0.3">
      <c r="A27" s="277"/>
      <c r="B27" s="54" t="s">
        <v>454</v>
      </c>
      <c r="C27" s="279"/>
      <c r="D27" s="229" t="s">
        <v>457</v>
      </c>
      <c r="E27" s="233">
        <v>4</v>
      </c>
      <c r="F27" s="231" t="str">
        <f t="shared" si="2"/>
        <v>Sangat Baik</v>
      </c>
      <c r="G27" s="260">
        <v>0.98</v>
      </c>
      <c r="H27" s="31">
        <f t="shared" si="3"/>
        <v>3.92</v>
      </c>
      <c r="I27" s="310"/>
      <c r="J27" s="237"/>
      <c r="K27" s="239"/>
    </row>
    <row r="28" spans="1:11" ht="97.5" customHeight="1" x14ac:dyDescent="0.3">
      <c r="A28" s="275">
        <v>5</v>
      </c>
      <c r="B28" s="54" t="s">
        <v>23</v>
      </c>
      <c r="C28" s="272" t="s">
        <v>458</v>
      </c>
      <c r="D28" s="198" t="s">
        <v>460</v>
      </c>
      <c r="E28" s="232">
        <v>4</v>
      </c>
      <c r="F28" s="231" t="str">
        <f t="shared" si="2"/>
        <v>Sangat Baik</v>
      </c>
      <c r="G28" s="261">
        <v>0.62</v>
      </c>
      <c r="H28" s="31">
        <f t="shared" si="3"/>
        <v>2.48</v>
      </c>
      <c r="I28" s="311">
        <f>((2*H28)+(2*H29)+H30)/5</f>
        <v>2.48</v>
      </c>
      <c r="J28" s="237"/>
      <c r="K28" s="239"/>
    </row>
    <row r="29" spans="1:11" ht="103.5" customHeight="1" x14ac:dyDescent="0.3">
      <c r="A29" s="276"/>
      <c r="B29" s="54" t="s">
        <v>24</v>
      </c>
      <c r="C29" s="273"/>
      <c r="D29" s="198" t="s">
        <v>461</v>
      </c>
      <c r="E29" s="23">
        <v>4</v>
      </c>
      <c r="F29" s="231" t="str">
        <f t="shared" si="2"/>
        <v>Sangat Baik</v>
      </c>
      <c r="G29" s="261">
        <v>0.62</v>
      </c>
      <c r="H29" s="31">
        <f t="shared" si="3"/>
        <v>2.48</v>
      </c>
      <c r="I29" s="312"/>
      <c r="J29" s="237"/>
      <c r="K29" s="239"/>
    </row>
    <row r="30" spans="1:11" ht="115.8" customHeight="1" x14ac:dyDescent="0.3">
      <c r="A30" s="277"/>
      <c r="B30" s="197" t="s">
        <v>459</v>
      </c>
      <c r="C30" s="274"/>
      <c r="D30" s="198" t="s">
        <v>462</v>
      </c>
      <c r="E30" s="23">
        <v>4</v>
      </c>
      <c r="F30" s="231" t="str">
        <f t="shared" si="2"/>
        <v>Sangat Baik</v>
      </c>
      <c r="G30" s="232">
        <v>0.62</v>
      </c>
      <c r="H30" s="31">
        <f t="shared" si="3"/>
        <v>2.48</v>
      </c>
      <c r="I30" s="308"/>
      <c r="J30" s="237"/>
      <c r="K30" s="239"/>
    </row>
    <row r="31" spans="1:11" ht="115.95" customHeight="1" x14ac:dyDescent="0.3">
      <c r="A31" s="275">
        <v>6</v>
      </c>
      <c r="B31" s="197" t="s">
        <v>464</v>
      </c>
      <c r="C31" s="272" t="s">
        <v>463</v>
      </c>
      <c r="D31" s="198" t="s">
        <v>467</v>
      </c>
      <c r="E31" s="23">
        <v>4</v>
      </c>
      <c r="F31" s="231" t="str">
        <f t="shared" si="2"/>
        <v>Sangat Baik</v>
      </c>
      <c r="G31" s="23">
        <v>0.98</v>
      </c>
      <c r="H31" s="31">
        <f t="shared" si="3"/>
        <v>3.92</v>
      </c>
      <c r="I31" s="306">
        <f>((2*H31)+H32+(2*H33)+H34)/6</f>
        <v>3.9200000000000004</v>
      </c>
      <c r="J31" s="237"/>
      <c r="K31" s="239"/>
    </row>
    <row r="32" spans="1:11" ht="193.95" customHeight="1" x14ac:dyDescent="0.3">
      <c r="A32" s="276"/>
      <c r="B32" s="197" t="s">
        <v>25</v>
      </c>
      <c r="C32" s="273"/>
      <c r="D32" s="198" t="s">
        <v>468</v>
      </c>
      <c r="E32" s="23">
        <v>4</v>
      </c>
      <c r="F32" s="231" t="str">
        <f t="shared" si="2"/>
        <v>Sangat Baik</v>
      </c>
      <c r="G32" s="23">
        <v>0.98</v>
      </c>
      <c r="H32" s="31">
        <f t="shared" si="3"/>
        <v>3.92</v>
      </c>
      <c r="I32" s="307"/>
      <c r="J32" s="237"/>
      <c r="K32" s="239"/>
    </row>
    <row r="33" spans="1:11" ht="211.5" customHeight="1" x14ac:dyDescent="0.3">
      <c r="A33" s="276"/>
      <c r="B33" s="197" t="s">
        <v>465</v>
      </c>
      <c r="C33" s="273"/>
      <c r="D33" s="198" t="s">
        <v>469</v>
      </c>
      <c r="E33" s="23">
        <v>4</v>
      </c>
      <c r="F33" s="231" t="str">
        <f t="shared" si="2"/>
        <v>Sangat Baik</v>
      </c>
      <c r="G33" s="23">
        <v>0.98</v>
      </c>
      <c r="H33" s="31">
        <f t="shared" si="3"/>
        <v>3.92</v>
      </c>
      <c r="I33" s="307"/>
      <c r="J33" s="237"/>
      <c r="K33" s="239"/>
    </row>
    <row r="34" spans="1:11" ht="235.2" customHeight="1" x14ac:dyDescent="0.3">
      <c r="A34" s="277"/>
      <c r="B34" s="197" t="s">
        <v>466</v>
      </c>
      <c r="C34" s="274"/>
      <c r="D34" s="198" t="s">
        <v>470</v>
      </c>
      <c r="E34" s="23">
        <v>4</v>
      </c>
      <c r="F34" s="231" t="str">
        <f t="shared" si="2"/>
        <v>Sangat Baik</v>
      </c>
      <c r="G34" s="23">
        <v>0.98</v>
      </c>
      <c r="H34" s="31">
        <f t="shared" si="3"/>
        <v>3.92</v>
      </c>
      <c r="I34" s="308"/>
      <c r="J34" s="237"/>
      <c r="K34" s="239"/>
    </row>
    <row r="35" spans="1:11" ht="115.5" customHeight="1" x14ac:dyDescent="0.3">
      <c r="A35" s="199">
        <v>7</v>
      </c>
      <c r="B35" s="197" t="s">
        <v>538</v>
      </c>
      <c r="C35" s="272" t="s">
        <v>537</v>
      </c>
      <c r="D35" s="198" t="s">
        <v>471</v>
      </c>
      <c r="E35" s="23">
        <v>4</v>
      </c>
      <c r="F35" s="47" t="str">
        <f t="shared" si="2"/>
        <v>Sangat Baik</v>
      </c>
      <c r="G35" s="23">
        <v>2.2200000000000002</v>
      </c>
      <c r="H35" s="31">
        <f t="shared" si="3"/>
        <v>8.8800000000000008</v>
      </c>
      <c r="I35" s="306">
        <f>(H35+(2*H36))/3</f>
        <v>8.8800000000000008</v>
      </c>
      <c r="J35" s="237"/>
      <c r="K35" s="239"/>
    </row>
    <row r="36" spans="1:11" ht="241.8" customHeight="1" x14ac:dyDescent="0.3">
      <c r="A36" s="55"/>
      <c r="B36" s="197" t="s">
        <v>539</v>
      </c>
      <c r="C36" s="273"/>
      <c r="D36" s="198" t="s">
        <v>472</v>
      </c>
      <c r="E36" s="23">
        <v>4</v>
      </c>
      <c r="F36" s="47" t="str">
        <f t="shared" si="2"/>
        <v>Sangat Baik</v>
      </c>
      <c r="G36" s="23">
        <v>2.2200000000000002</v>
      </c>
      <c r="H36" s="31">
        <f t="shared" si="3"/>
        <v>8.8800000000000008</v>
      </c>
      <c r="I36" s="308"/>
      <c r="J36" s="237"/>
      <c r="K36" s="239"/>
    </row>
    <row r="37" spans="1:11" ht="69" customHeight="1" x14ac:dyDescent="0.3">
      <c r="A37" s="284">
        <v>8</v>
      </c>
      <c r="B37" s="197"/>
      <c r="C37" s="273"/>
      <c r="D37" s="198" t="s">
        <v>473</v>
      </c>
      <c r="E37" s="23">
        <v>4</v>
      </c>
      <c r="F37" s="47" t="str">
        <f t="shared" si="2"/>
        <v>Sangat Baik</v>
      </c>
      <c r="G37" s="23">
        <v>0.62</v>
      </c>
      <c r="H37" s="31">
        <f t="shared" si="3"/>
        <v>2.48</v>
      </c>
      <c r="I37" s="306">
        <f>(H37+H38)/2</f>
        <v>2.48</v>
      </c>
      <c r="J37" s="237"/>
      <c r="K37" s="239"/>
    </row>
    <row r="38" spans="1:11" ht="126.6" customHeight="1" x14ac:dyDescent="0.3">
      <c r="A38" s="285"/>
      <c r="B38" s="197"/>
      <c r="C38" s="273"/>
      <c r="D38" s="198" t="s">
        <v>474</v>
      </c>
      <c r="E38" s="23">
        <v>4</v>
      </c>
      <c r="F38" s="47" t="str">
        <f t="shared" si="2"/>
        <v>Sangat Baik</v>
      </c>
      <c r="G38" s="23">
        <v>0.62</v>
      </c>
      <c r="H38" s="31">
        <f t="shared" si="3"/>
        <v>2.48</v>
      </c>
      <c r="I38" s="308"/>
      <c r="J38" s="237"/>
      <c r="K38" s="239"/>
    </row>
    <row r="39" spans="1:11" ht="69" customHeight="1" x14ac:dyDescent="0.3">
      <c r="A39" s="199">
        <v>9</v>
      </c>
      <c r="B39" s="197"/>
      <c r="C39" s="273"/>
      <c r="D39" s="198" t="s">
        <v>475</v>
      </c>
      <c r="E39" s="23">
        <v>4</v>
      </c>
      <c r="F39" s="62" t="str">
        <f t="shared" si="2"/>
        <v>Sangat Baik</v>
      </c>
      <c r="G39" s="23">
        <v>0.62</v>
      </c>
      <c r="H39" s="31">
        <f t="shared" si="3"/>
        <v>2.48</v>
      </c>
      <c r="I39" s="262">
        <f t="shared" ref="I39:I40" si="4">H39</f>
        <v>2.48</v>
      </c>
      <c r="J39" s="237"/>
      <c r="K39" s="239"/>
    </row>
    <row r="40" spans="1:11" ht="84.6" customHeight="1" x14ac:dyDescent="0.3">
      <c r="A40" s="199">
        <v>10</v>
      </c>
      <c r="B40" s="200"/>
      <c r="C40" s="274"/>
      <c r="D40" s="198" t="s">
        <v>476</v>
      </c>
      <c r="E40" s="23">
        <v>4</v>
      </c>
      <c r="F40" s="62" t="str">
        <f t="shared" si="2"/>
        <v>Sangat Baik</v>
      </c>
      <c r="G40" s="23">
        <v>1.48</v>
      </c>
      <c r="H40" s="31">
        <f t="shared" si="3"/>
        <v>5.92</v>
      </c>
      <c r="I40" s="262">
        <f t="shared" si="4"/>
        <v>5.92</v>
      </c>
      <c r="J40" s="237"/>
      <c r="K40" s="239"/>
    </row>
    <row r="41" spans="1:11" ht="69" customHeight="1" x14ac:dyDescent="0.3">
      <c r="A41" s="288">
        <v>11</v>
      </c>
      <c r="B41" s="215" t="s">
        <v>538</v>
      </c>
      <c r="C41" s="286" t="s">
        <v>477</v>
      </c>
      <c r="D41" s="198" t="s">
        <v>478</v>
      </c>
      <c r="E41" s="23">
        <v>4</v>
      </c>
      <c r="F41" s="62" t="str">
        <f t="shared" si="2"/>
        <v>Sangat Baik</v>
      </c>
      <c r="G41" s="23">
        <v>0.62</v>
      </c>
      <c r="H41" s="31">
        <f t="shared" si="3"/>
        <v>2.48</v>
      </c>
      <c r="I41" s="313">
        <f>(H41+H42+(2*H43)+(4*H44))/8</f>
        <v>2.48</v>
      </c>
      <c r="J41" s="237"/>
      <c r="K41" s="239"/>
    </row>
    <row r="42" spans="1:11" ht="69" customHeight="1" x14ac:dyDescent="0.3">
      <c r="A42" s="289"/>
      <c r="B42" s="215" t="s">
        <v>539</v>
      </c>
      <c r="C42" s="287"/>
      <c r="D42" s="198" t="s">
        <v>479</v>
      </c>
      <c r="E42" s="23">
        <v>4</v>
      </c>
      <c r="F42" s="62" t="str">
        <f t="shared" si="2"/>
        <v>Sangat Baik</v>
      </c>
      <c r="G42" s="23">
        <v>0.62</v>
      </c>
      <c r="H42" s="31">
        <f t="shared" si="3"/>
        <v>2.48</v>
      </c>
      <c r="I42" s="314"/>
      <c r="J42" s="237"/>
      <c r="K42" s="239"/>
    </row>
    <row r="43" spans="1:11" ht="44.55" customHeight="1" x14ac:dyDescent="0.3">
      <c r="A43" s="289"/>
      <c r="B43" s="215" t="s">
        <v>541</v>
      </c>
      <c r="C43" s="287"/>
      <c r="D43" s="198" t="s">
        <v>480</v>
      </c>
      <c r="E43" s="23">
        <v>4</v>
      </c>
      <c r="F43" s="62" t="str">
        <f t="shared" si="2"/>
        <v>Sangat Baik</v>
      </c>
      <c r="G43" s="23">
        <v>0.62</v>
      </c>
      <c r="H43" s="31">
        <f t="shared" si="3"/>
        <v>2.48</v>
      </c>
      <c r="I43" s="314"/>
      <c r="J43" s="237"/>
      <c r="K43" s="239"/>
    </row>
    <row r="44" spans="1:11" ht="121.05" customHeight="1" x14ac:dyDescent="0.3">
      <c r="A44" s="290"/>
      <c r="B44" s="215" t="s">
        <v>540</v>
      </c>
      <c r="C44" s="287"/>
      <c r="D44" s="198" t="s">
        <v>481</v>
      </c>
      <c r="E44" s="23">
        <v>4</v>
      </c>
      <c r="F44" s="62" t="str">
        <f t="shared" si="2"/>
        <v>Sangat Baik</v>
      </c>
      <c r="G44" s="23">
        <v>0.62</v>
      </c>
      <c r="H44" s="31">
        <f t="shared" si="3"/>
        <v>2.48</v>
      </c>
      <c r="I44" s="315"/>
      <c r="J44" s="237"/>
      <c r="K44" s="239"/>
    </row>
    <row r="45" spans="1:11" ht="43.5" customHeight="1" x14ac:dyDescent="0.3">
      <c r="A45" s="199">
        <v>12</v>
      </c>
      <c r="B45" s="215" t="s">
        <v>542</v>
      </c>
      <c r="C45" s="274"/>
      <c r="D45" s="198" t="s">
        <v>482</v>
      </c>
      <c r="E45" s="23">
        <v>4</v>
      </c>
      <c r="F45" s="62" t="str">
        <f t="shared" si="2"/>
        <v>Sangat Baik</v>
      </c>
      <c r="G45" s="23">
        <v>0.62</v>
      </c>
      <c r="H45" s="31">
        <f t="shared" si="3"/>
        <v>2.48</v>
      </c>
      <c r="I45" s="262">
        <f t="shared" ref="I45" si="5">H45</f>
        <v>2.48</v>
      </c>
      <c r="J45" s="237"/>
      <c r="K45" s="239"/>
    </row>
    <row r="46" spans="1:11" ht="57.45" customHeight="1" x14ac:dyDescent="0.3">
      <c r="A46" s="203">
        <v>13</v>
      </c>
      <c r="B46" s="54" t="s">
        <v>26</v>
      </c>
      <c r="C46" s="202" t="s">
        <v>27</v>
      </c>
      <c r="D46" s="202" t="s">
        <v>483</v>
      </c>
      <c r="E46" s="23">
        <v>4</v>
      </c>
      <c r="F46" s="47" t="str">
        <f t="shared" si="2"/>
        <v>Sangat Baik</v>
      </c>
      <c r="G46" s="23">
        <v>0.98</v>
      </c>
      <c r="H46" s="31">
        <f t="shared" si="3"/>
        <v>3.92</v>
      </c>
      <c r="I46" s="48">
        <f t="shared" ref="I46:I49" si="6">H46</f>
        <v>3.92</v>
      </c>
      <c r="J46" s="237"/>
      <c r="K46" s="239"/>
    </row>
    <row r="47" spans="1:11" ht="151.94999999999999" customHeight="1" x14ac:dyDescent="0.3">
      <c r="A47" s="203">
        <v>14</v>
      </c>
      <c r="B47" s="54" t="s">
        <v>28</v>
      </c>
      <c r="C47" s="43" t="s">
        <v>29</v>
      </c>
      <c r="D47" s="198" t="s">
        <v>484</v>
      </c>
      <c r="E47" s="23">
        <v>4</v>
      </c>
      <c r="F47" s="47" t="str">
        <f t="shared" si="2"/>
        <v>Sangat Baik</v>
      </c>
      <c r="G47" s="23">
        <v>0.49</v>
      </c>
      <c r="H47" s="31">
        <f t="shared" si="3"/>
        <v>1.96</v>
      </c>
      <c r="I47" s="262">
        <f t="shared" si="6"/>
        <v>1.96</v>
      </c>
      <c r="J47" s="237"/>
      <c r="K47" s="239"/>
    </row>
    <row r="48" spans="1:11" ht="181.2" customHeight="1" x14ac:dyDescent="0.3">
      <c r="A48" s="203">
        <v>15</v>
      </c>
      <c r="B48" s="54" t="s">
        <v>30</v>
      </c>
      <c r="C48" s="202" t="s">
        <v>31</v>
      </c>
      <c r="D48" s="202" t="s">
        <v>485</v>
      </c>
      <c r="E48" s="23">
        <v>4</v>
      </c>
      <c r="F48" s="47" t="str">
        <f t="shared" si="2"/>
        <v>Sangat Baik</v>
      </c>
      <c r="G48" s="23">
        <v>2.78</v>
      </c>
      <c r="H48" s="31">
        <f t="shared" si="3"/>
        <v>11.12</v>
      </c>
      <c r="I48" s="48">
        <f t="shared" si="6"/>
        <v>11.12</v>
      </c>
      <c r="J48" s="237"/>
      <c r="K48" s="239"/>
    </row>
    <row r="49" spans="1:11" ht="271.2" customHeight="1" x14ac:dyDescent="0.3">
      <c r="A49" s="203">
        <v>16</v>
      </c>
      <c r="B49" s="54" t="s">
        <v>32</v>
      </c>
      <c r="C49" s="43" t="s">
        <v>33</v>
      </c>
      <c r="D49" s="198" t="s">
        <v>486</v>
      </c>
      <c r="E49" s="23">
        <v>4</v>
      </c>
      <c r="F49" s="47" t="str">
        <f t="shared" si="2"/>
        <v>Sangat Baik</v>
      </c>
      <c r="G49" s="23">
        <v>2.78</v>
      </c>
      <c r="H49" s="31">
        <f t="shared" si="3"/>
        <v>11.12</v>
      </c>
      <c r="I49" s="48">
        <f t="shared" si="6"/>
        <v>11.12</v>
      </c>
      <c r="J49" s="237"/>
      <c r="K49" s="239"/>
    </row>
    <row r="50" spans="1:11" ht="15.75" customHeight="1" x14ac:dyDescent="0.3">
      <c r="A50" s="56"/>
      <c r="B50" s="54"/>
      <c r="C50" s="43"/>
      <c r="D50" s="50"/>
      <c r="E50" s="23"/>
      <c r="F50" s="258"/>
      <c r="G50" s="23"/>
      <c r="H50" s="23"/>
      <c r="I50" s="263"/>
      <c r="J50" s="237"/>
      <c r="K50" s="239"/>
    </row>
    <row r="51" spans="1:11" ht="15.75" customHeight="1" x14ac:dyDescent="0.3">
      <c r="A51" s="56"/>
      <c r="B51" s="54"/>
      <c r="C51" s="43"/>
      <c r="D51" s="57" t="s">
        <v>18</v>
      </c>
      <c r="E51" s="23">
        <f>AVERAGE(E23:E49)</f>
        <v>4</v>
      </c>
      <c r="F51" s="47" t="str">
        <f>IF(E51="","",IF(E51=4,"Sangat Baik",IF(AND(E51&gt;=3,E51&lt;4),"Baik",IF(AND(E51&gt;=2,E51&lt;3),"cukup",IF(AND(E51&gt;=1,E51&lt;2),"Kurang",IF(AND(E51&gt;=0,E51&lt;1),"Sangat Kurang",""))))))</f>
        <v>Sangat Baik</v>
      </c>
      <c r="G51" s="23"/>
      <c r="H51" s="23"/>
      <c r="I51" s="263"/>
      <c r="J51" s="237"/>
      <c r="K51" s="239"/>
    </row>
    <row r="52" spans="1:11" ht="15.75" customHeight="1" x14ac:dyDescent="0.3">
      <c r="A52" s="56"/>
      <c r="B52" s="54"/>
      <c r="C52" s="43"/>
      <c r="D52" s="57" t="s">
        <v>16</v>
      </c>
      <c r="E52" s="23"/>
      <c r="F52" s="58"/>
      <c r="G52" s="48">
        <f>SUM(G23:G49)</f>
        <v>28.590000000000011</v>
      </c>
      <c r="H52" s="23">
        <f>SUM(H23:H49)</f>
        <v>114.36000000000004</v>
      </c>
      <c r="I52" s="48">
        <f>SUM(I23:I49)</f>
        <v>63.16</v>
      </c>
      <c r="J52" s="237"/>
      <c r="K52" s="239"/>
    </row>
    <row r="53" spans="1:11" ht="15.75" customHeight="1" x14ac:dyDescent="0.3">
      <c r="A53" s="51"/>
      <c r="B53" s="52"/>
      <c r="C53" s="59"/>
      <c r="D53" s="60"/>
      <c r="E53" s="5"/>
      <c r="F53" s="61"/>
      <c r="G53" s="5"/>
      <c r="H53" s="5"/>
      <c r="I53" s="264"/>
      <c r="J53" s="224"/>
      <c r="K53" s="239"/>
    </row>
    <row r="54" spans="1:11" ht="29.4" customHeight="1" x14ac:dyDescent="0.3">
      <c r="A54" s="10" t="s">
        <v>3</v>
      </c>
      <c r="B54" s="11"/>
      <c r="C54" s="12" t="s">
        <v>4</v>
      </c>
      <c r="D54" s="13" t="s">
        <v>5</v>
      </c>
      <c r="E54" s="14" t="s">
        <v>6</v>
      </c>
      <c r="F54" s="15" t="s">
        <v>7</v>
      </c>
      <c r="G54" s="14" t="s">
        <v>8</v>
      </c>
      <c r="H54" s="14" t="s">
        <v>9</v>
      </c>
      <c r="I54" s="16" t="s">
        <v>10</v>
      </c>
      <c r="J54" s="236" t="s">
        <v>11</v>
      </c>
      <c r="K54" s="238" t="s">
        <v>12</v>
      </c>
    </row>
    <row r="55" spans="1:11" ht="15.75" customHeight="1" x14ac:dyDescent="0.3">
      <c r="A55" s="207" t="s">
        <v>34</v>
      </c>
      <c r="B55" s="208"/>
      <c r="C55" s="205"/>
      <c r="D55" s="50"/>
      <c r="E55" s="23"/>
      <c r="F55" s="62"/>
      <c r="G55" s="23"/>
      <c r="H55" s="23"/>
      <c r="I55" s="263"/>
      <c r="J55" s="237"/>
      <c r="K55" s="239"/>
    </row>
    <row r="56" spans="1:11" ht="54.75" customHeight="1" x14ac:dyDescent="0.3">
      <c r="A56" s="210">
        <v>17</v>
      </c>
      <c r="B56" s="211" t="s">
        <v>509</v>
      </c>
      <c r="C56" s="298" t="s">
        <v>487</v>
      </c>
      <c r="D56" s="206" t="s">
        <v>488</v>
      </c>
      <c r="E56" s="23">
        <v>4</v>
      </c>
      <c r="F56" s="47" t="str">
        <f t="shared" ref="F56:F59" si="7">IF(E56="","",IF(E56=4,"Sangat Baik",IF(AND(E56&gt;=3,E56&lt;4),"Baik",IF(AND(E56&gt;=2,E56&lt;3),"cukup",IF(AND(E56&gt;=1,E56&lt;2),"Kurang",IF(AND(E56&gt;=0,E56&lt;1),"Sangat Kurang",""))))))</f>
        <v>Sangat Baik</v>
      </c>
      <c r="G56" s="23">
        <v>0.83</v>
      </c>
      <c r="H56" s="23">
        <f>G56*E56</f>
        <v>3.32</v>
      </c>
      <c r="I56" s="295">
        <f>(H56+H58)/2</f>
        <v>3</v>
      </c>
      <c r="J56" s="237"/>
      <c r="K56" s="239"/>
    </row>
    <row r="57" spans="1:11" ht="70.95" customHeight="1" x14ac:dyDescent="0.3">
      <c r="A57" s="210">
        <v>18</v>
      </c>
      <c r="B57" s="211" t="s">
        <v>510</v>
      </c>
      <c r="C57" s="299"/>
      <c r="D57" s="206" t="s">
        <v>489</v>
      </c>
      <c r="E57" s="23">
        <v>4</v>
      </c>
      <c r="F57" s="47" t="str">
        <f t="shared" si="7"/>
        <v>Sangat Baik</v>
      </c>
      <c r="G57" s="23">
        <v>0.83</v>
      </c>
      <c r="H57" s="23">
        <f t="shared" ref="H57:H59" si="8">G57*E57</f>
        <v>3.32</v>
      </c>
      <c r="I57" s="296"/>
      <c r="J57" s="237"/>
      <c r="K57" s="239"/>
    </row>
    <row r="58" spans="1:11" ht="55.95" customHeight="1" x14ac:dyDescent="0.3">
      <c r="A58" s="210">
        <v>19</v>
      </c>
      <c r="B58" s="211" t="s">
        <v>511</v>
      </c>
      <c r="C58" s="300"/>
      <c r="D58" s="206" t="s">
        <v>490</v>
      </c>
      <c r="E58" s="23">
        <v>4</v>
      </c>
      <c r="F58" s="47" t="str">
        <f t="shared" si="7"/>
        <v>Sangat Baik</v>
      </c>
      <c r="G58" s="23">
        <v>0.67</v>
      </c>
      <c r="H58" s="23">
        <f t="shared" si="8"/>
        <v>2.68</v>
      </c>
      <c r="I58" s="297"/>
      <c r="J58" s="237"/>
      <c r="K58" s="239"/>
    </row>
    <row r="59" spans="1:11" ht="39" customHeight="1" x14ac:dyDescent="0.3">
      <c r="A59" s="210">
        <v>20</v>
      </c>
      <c r="B59" s="209" t="s">
        <v>35</v>
      </c>
      <c r="C59" s="201" t="s">
        <v>491</v>
      </c>
      <c r="D59" s="198" t="s">
        <v>492</v>
      </c>
      <c r="E59" s="23">
        <v>4</v>
      </c>
      <c r="F59" s="47" t="str">
        <f t="shared" si="7"/>
        <v>Sangat Baik</v>
      </c>
      <c r="G59" s="23">
        <v>1.67</v>
      </c>
      <c r="H59" s="23">
        <f t="shared" si="8"/>
        <v>6.68</v>
      </c>
      <c r="I59" s="48">
        <f>H59</f>
        <v>6.68</v>
      </c>
      <c r="J59" s="237"/>
      <c r="K59" s="239"/>
    </row>
    <row r="60" spans="1:11" ht="15.75" customHeight="1" x14ac:dyDescent="0.3">
      <c r="A60" s="56"/>
      <c r="B60" s="54"/>
      <c r="C60" s="49"/>
      <c r="D60" s="57" t="s">
        <v>18</v>
      </c>
      <c r="E60" s="23">
        <f>AVERAGE(E56:E59)</f>
        <v>4</v>
      </c>
      <c r="F60" s="47" t="str">
        <f>IF(E60="","",IF(E60=4,"Sangat Baik",IF(AND(E60&gt;=3,E60&lt;4),"Baik",IF(AND(E60&gt;=2,E60&lt;3),"cukup",IF(AND(E60&gt;=1,E60&lt;2),"Kurang",IF(AND(E60&gt;=0,E60&lt;1),"Sangat Kurang",""))))))</f>
        <v>Sangat Baik</v>
      </c>
      <c r="G60" s="23"/>
      <c r="H60" s="23"/>
      <c r="I60" s="263"/>
      <c r="J60" s="237"/>
      <c r="K60" s="239"/>
    </row>
    <row r="61" spans="1:11" ht="15.75" customHeight="1" x14ac:dyDescent="0.3">
      <c r="A61" s="56"/>
      <c r="B61" s="54"/>
      <c r="C61" s="49"/>
      <c r="D61" s="57" t="s">
        <v>16</v>
      </c>
      <c r="E61" s="23"/>
      <c r="F61" s="58"/>
      <c r="G61" s="48">
        <f>SUM(G56:G59)</f>
        <v>4</v>
      </c>
      <c r="H61" s="23">
        <f>SUM(H56:H60)</f>
        <v>16</v>
      </c>
      <c r="I61" s="48">
        <f>SUM(I56:I59)</f>
        <v>9.68</v>
      </c>
      <c r="J61" s="237"/>
      <c r="K61" s="239"/>
    </row>
    <row r="62" spans="1:11" ht="15.75" customHeight="1" x14ac:dyDescent="0.3">
      <c r="A62" s="56"/>
      <c r="B62" s="54"/>
      <c r="C62" s="49"/>
      <c r="D62" s="57"/>
      <c r="E62" s="23"/>
      <c r="F62" s="58"/>
      <c r="G62" s="23"/>
      <c r="H62" s="23"/>
      <c r="I62" s="263"/>
      <c r="J62" s="237"/>
      <c r="K62" s="239"/>
    </row>
    <row r="63" spans="1:11" ht="31.2" customHeight="1" x14ac:dyDescent="0.3">
      <c r="A63" s="10" t="s">
        <v>3</v>
      </c>
      <c r="B63" s="11"/>
      <c r="C63" s="12" t="s">
        <v>4</v>
      </c>
      <c r="D63" s="13" t="s">
        <v>5</v>
      </c>
      <c r="E63" s="14" t="s">
        <v>6</v>
      </c>
      <c r="F63" s="15" t="s">
        <v>7</v>
      </c>
      <c r="G63" s="14" t="s">
        <v>8</v>
      </c>
      <c r="H63" s="14" t="s">
        <v>9</v>
      </c>
      <c r="I63" s="16" t="s">
        <v>10</v>
      </c>
      <c r="J63" s="236" t="s">
        <v>11</v>
      </c>
      <c r="K63" s="238" t="s">
        <v>12</v>
      </c>
    </row>
    <row r="64" spans="1:11" ht="15.75" customHeight="1" x14ac:dyDescent="0.3">
      <c r="A64" s="1" t="s">
        <v>36</v>
      </c>
      <c r="B64" s="63"/>
      <c r="C64" s="3"/>
      <c r="D64" s="4"/>
      <c r="E64" s="5"/>
      <c r="F64" s="6"/>
      <c r="G64" s="5"/>
      <c r="H64" s="5"/>
      <c r="I64" s="264"/>
      <c r="J64" s="224"/>
      <c r="K64" s="239"/>
    </row>
    <row r="65" spans="1:11" ht="70.8" customHeight="1" x14ac:dyDescent="0.3">
      <c r="A65" s="203">
        <v>21</v>
      </c>
      <c r="B65" s="197" t="s">
        <v>37</v>
      </c>
      <c r="C65" s="272" t="s">
        <v>493</v>
      </c>
      <c r="D65" s="202" t="s">
        <v>494</v>
      </c>
      <c r="E65" s="23">
        <v>4</v>
      </c>
      <c r="F65" s="47" t="str">
        <f t="shared" ref="F65:F73" si="9">IF(E65="","",IF(E65=4,"Sangat Baik",IF(AND(E65&gt;=3,E65&lt;4),"Baik",IF(AND(E65&gt;=2,E65&lt;3),"cukup",IF(AND(E65&gt;=1,E65&lt;2),"Kurang",IF(AND(E65&gt;=0,E65&lt;1),"Sangat Kurang",""))))))</f>
        <v>Sangat Baik</v>
      </c>
      <c r="G65" s="23">
        <v>0.79</v>
      </c>
      <c r="H65" s="23">
        <f t="shared" ref="H65:H73" si="10">G65*E65</f>
        <v>3.16</v>
      </c>
      <c r="I65" s="48">
        <f t="shared" ref="I65:I73" si="11">H65</f>
        <v>3.16</v>
      </c>
      <c r="J65" s="237"/>
      <c r="K65" s="239"/>
    </row>
    <row r="66" spans="1:11" ht="70.95" customHeight="1" x14ac:dyDescent="0.3">
      <c r="A66" s="203">
        <v>22</v>
      </c>
      <c r="B66" s="197" t="s">
        <v>38</v>
      </c>
      <c r="C66" s="273"/>
      <c r="D66" s="202" t="s">
        <v>495</v>
      </c>
      <c r="E66" s="23">
        <v>4</v>
      </c>
      <c r="F66" s="47" t="str">
        <f t="shared" si="9"/>
        <v>Sangat Baik</v>
      </c>
      <c r="G66" s="23">
        <v>0.56000000000000005</v>
      </c>
      <c r="H66" s="23">
        <f t="shared" si="10"/>
        <v>2.2400000000000002</v>
      </c>
      <c r="I66" s="48">
        <f t="shared" si="11"/>
        <v>2.2400000000000002</v>
      </c>
      <c r="J66" s="237"/>
      <c r="K66" s="239"/>
    </row>
    <row r="67" spans="1:11" ht="70.95" customHeight="1" x14ac:dyDescent="0.3">
      <c r="A67" s="203">
        <v>23</v>
      </c>
      <c r="B67" s="197" t="s">
        <v>507</v>
      </c>
      <c r="C67" s="273"/>
      <c r="D67" s="202" t="s">
        <v>496</v>
      </c>
      <c r="E67" s="259">
        <v>4</v>
      </c>
      <c r="F67" s="47" t="str">
        <f t="shared" si="9"/>
        <v>Sangat Baik</v>
      </c>
      <c r="G67" s="23">
        <v>0.34</v>
      </c>
      <c r="H67" s="23">
        <f t="shared" si="10"/>
        <v>1.36</v>
      </c>
      <c r="I67" s="48">
        <f t="shared" si="11"/>
        <v>1.36</v>
      </c>
      <c r="J67" s="237"/>
      <c r="K67" s="239"/>
    </row>
    <row r="68" spans="1:11" ht="70.95" customHeight="1" x14ac:dyDescent="0.3">
      <c r="A68" s="203">
        <v>24</v>
      </c>
      <c r="B68" s="197" t="s">
        <v>508</v>
      </c>
      <c r="C68" s="273"/>
      <c r="D68" s="202" t="s">
        <v>497</v>
      </c>
      <c r="E68" s="23">
        <v>4</v>
      </c>
      <c r="F68" s="47" t="str">
        <f t="shared" si="9"/>
        <v>Sangat Baik</v>
      </c>
      <c r="G68" s="23">
        <v>0.23</v>
      </c>
      <c r="H68" s="23">
        <f t="shared" si="10"/>
        <v>0.92</v>
      </c>
      <c r="I68" s="48">
        <f t="shared" si="11"/>
        <v>0.92</v>
      </c>
      <c r="J68" s="237"/>
      <c r="K68" s="239"/>
    </row>
    <row r="69" spans="1:11" ht="70.95" customHeight="1" x14ac:dyDescent="0.3">
      <c r="A69" s="203">
        <v>25</v>
      </c>
      <c r="B69" s="197" t="s">
        <v>39</v>
      </c>
      <c r="C69" s="274"/>
      <c r="D69" s="44" t="s">
        <v>498</v>
      </c>
      <c r="E69" s="23">
        <v>4</v>
      </c>
      <c r="F69" s="47" t="str">
        <f t="shared" si="9"/>
        <v>Sangat Baik</v>
      </c>
      <c r="G69" s="23">
        <v>0.45</v>
      </c>
      <c r="H69" s="23">
        <f t="shared" si="10"/>
        <v>1.8</v>
      </c>
      <c r="I69" s="48">
        <f t="shared" si="11"/>
        <v>1.8</v>
      </c>
      <c r="J69" s="237"/>
      <c r="K69" s="239"/>
    </row>
    <row r="70" spans="1:11" ht="66" customHeight="1" x14ac:dyDescent="0.3">
      <c r="A70" s="203">
        <v>26</v>
      </c>
      <c r="B70" s="54" t="s">
        <v>506</v>
      </c>
      <c r="C70" s="278" t="s">
        <v>40</v>
      </c>
      <c r="D70" s="44" t="s">
        <v>499</v>
      </c>
      <c r="E70" s="23">
        <v>4</v>
      </c>
      <c r="F70" s="47" t="str">
        <f t="shared" si="9"/>
        <v>Sangat Baik</v>
      </c>
      <c r="G70" s="23">
        <v>1.69</v>
      </c>
      <c r="H70" s="23">
        <f t="shared" si="10"/>
        <v>6.76</v>
      </c>
      <c r="I70" s="48">
        <f t="shared" si="11"/>
        <v>6.76</v>
      </c>
      <c r="J70" s="237"/>
      <c r="K70" s="239"/>
    </row>
    <row r="71" spans="1:11" ht="66" customHeight="1" x14ac:dyDescent="0.3">
      <c r="A71" s="203">
        <v>27</v>
      </c>
      <c r="B71" s="54" t="s">
        <v>41</v>
      </c>
      <c r="C71" s="279"/>
      <c r="D71" s="44" t="s">
        <v>500</v>
      </c>
      <c r="E71" s="23">
        <v>4</v>
      </c>
      <c r="F71" s="47" t="str">
        <f t="shared" si="9"/>
        <v>Sangat Baik</v>
      </c>
      <c r="G71" s="23">
        <v>1.1299999999999999</v>
      </c>
      <c r="H71" s="23">
        <f t="shared" si="10"/>
        <v>4.5199999999999996</v>
      </c>
      <c r="I71" s="48">
        <f t="shared" si="11"/>
        <v>4.5199999999999996</v>
      </c>
      <c r="J71" s="237"/>
      <c r="K71" s="239"/>
    </row>
    <row r="72" spans="1:11" ht="54.45" customHeight="1" x14ac:dyDescent="0.3">
      <c r="A72" s="203">
        <v>28</v>
      </c>
      <c r="B72" s="54" t="s">
        <v>42</v>
      </c>
      <c r="C72" s="65" t="s">
        <v>501</v>
      </c>
      <c r="D72" s="44" t="s">
        <v>502</v>
      </c>
      <c r="E72" s="23">
        <v>4</v>
      </c>
      <c r="F72" s="47" t="str">
        <f t="shared" si="9"/>
        <v>Sangat Baik</v>
      </c>
      <c r="G72" s="23">
        <v>1.1299999999999999</v>
      </c>
      <c r="H72" s="23">
        <f t="shared" si="10"/>
        <v>4.5199999999999996</v>
      </c>
      <c r="I72" s="48">
        <f t="shared" si="11"/>
        <v>4.5199999999999996</v>
      </c>
      <c r="J72" s="237"/>
      <c r="K72" s="239"/>
    </row>
    <row r="73" spans="1:11" ht="55.5" customHeight="1" x14ac:dyDescent="0.3">
      <c r="A73" s="203">
        <v>29</v>
      </c>
      <c r="B73" s="54" t="s">
        <v>43</v>
      </c>
      <c r="C73" s="43" t="s">
        <v>503</v>
      </c>
      <c r="D73" s="44" t="s">
        <v>504</v>
      </c>
      <c r="E73" s="23">
        <v>4</v>
      </c>
      <c r="F73" s="47" t="str">
        <f t="shared" si="9"/>
        <v>Sangat Baik</v>
      </c>
      <c r="G73" s="23">
        <v>0.68</v>
      </c>
      <c r="H73" s="23">
        <f t="shared" si="10"/>
        <v>2.72</v>
      </c>
      <c r="I73" s="48">
        <f t="shared" si="11"/>
        <v>2.72</v>
      </c>
      <c r="J73" s="237"/>
      <c r="K73" s="239"/>
    </row>
    <row r="74" spans="1:11" ht="15.75" customHeight="1" x14ac:dyDescent="0.3">
      <c r="A74" s="56"/>
      <c r="B74" s="54"/>
      <c r="C74" s="49"/>
      <c r="D74" s="57" t="s">
        <v>18</v>
      </c>
      <c r="E74" s="23">
        <f>AVERAGE(E65:E73)</f>
        <v>4</v>
      </c>
      <c r="F74" s="47" t="str">
        <f>IF(E74="","",IF(E74=4,"Sangat Baik",IF(AND(E74&gt;=3,E74&lt;4),"Baik",IF(AND(E74&gt;=2,E74&lt;3),"cukup",IF(AND(E74&gt;=1,E74&lt;2),"Kurang",IF(AND(E74&gt;=0,E74&lt;1),"Sangat Kurang",""))))))</f>
        <v>Sangat Baik</v>
      </c>
      <c r="G74" s="23"/>
      <c r="H74" s="23"/>
      <c r="I74" s="263"/>
      <c r="J74" s="237"/>
      <c r="K74" s="239"/>
    </row>
    <row r="75" spans="1:11" ht="15.75" customHeight="1" x14ac:dyDescent="0.3">
      <c r="A75" s="56"/>
      <c r="B75" s="54"/>
      <c r="C75" s="49"/>
      <c r="D75" s="57" t="s">
        <v>16</v>
      </c>
      <c r="E75" s="23"/>
      <c r="F75" s="58"/>
      <c r="G75" s="48">
        <f>SUM(G65:G73)</f>
        <v>7</v>
      </c>
      <c r="H75" s="23">
        <f>SUM(H65:H73)</f>
        <v>28</v>
      </c>
      <c r="I75" s="48">
        <f>SUM(I65:I73)</f>
        <v>28</v>
      </c>
      <c r="J75" s="237"/>
      <c r="K75" s="239"/>
    </row>
    <row r="76" spans="1:11" ht="15.75" customHeight="1" x14ac:dyDescent="0.3">
      <c r="A76" s="226"/>
      <c r="B76" s="219"/>
      <c r="C76" s="220"/>
      <c r="D76" s="221"/>
      <c r="E76" s="222"/>
      <c r="F76" s="223"/>
      <c r="G76" s="222"/>
      <c r="H76" s="222"/>
      <c r="I76" s="53"/>
      <c r="J76" s="224"/>
      <c r="K76" s="239"/>
    </row>
    <row r="77" spans="1:11" ht="31.2" customHeight="1" x14ac:dyDescent="0.3">
      <c r="A77" s="10" t="s">
        <v>3</v>
      </c>
      <c r="B77" s="11"/>
      <c r="C77" s="12" t="s">
        <v>4</v>
      </c>
      <c r="D77" s="13" t="s">
        <v>5</v>
      </c>
      <c r="E77" s="14" t="s">
        <v>6</v>
      </c>
      <c r="F77" s="15" t="s">
        <v>7</v>
      </c>
      <c r="G77" s="14" t="s">
        <v>8</v>
      </c>
      <c r="H77" s="14" t="s">
        <v>9</v>
      </c>
      <c r="I77" s="16" t="s">
        <v>10</v>
      </c>
      <c r="J77" s="236" t="s">
        <v>11</v>
      </c>
      <c r="K77" s="238" t="s">
        <v>12</v>
      </c>
    </row>
    <row r="78" spans="1:11" ht="15.75" customHeight="1" x14ac:dyDescent="0.3">
      <c r="A78" s="40" t="s">
        <v>44</v>
      </c>
      <c r="B78" s="64"/>
      <c r="C78" s="3"/>
      <c r="D78" s="4"/>
      <c r="E78" s="5"/>
      <c r="F78" s="6"/>
      <c r="G78" s="5"/>
      <c r="H78" s="5"/>
      <c r="I78" s="264"/>
      <c r="J78" s="224"/>
      <c r="K78" s="239"/>
    </row>
    <row r="79" spans="1:11" ht="70.95" customHeight="1" x14ac:dyDescent="0.3">
      <c r="A79" s="203">
        <v>30</v>
      </c>
      <c r="B79" s="54" t="s">
        <v>45</v>
      </c>
      <c r="C79" s="278" t="s">
        <v>505</v>
      </c>
      <c r="D79" s="44" t="s">
        <v>512</v>
      </c>
      <c r="E79" s="23">
        <v>4</v>
      </c>
      <c r="F79" s="47" t="str">
        <f t="shared" ref="F79:F88" si="12">IF(E79="","",IF(E79=4,"Sangat Baik",IF(AND(E79&gt;=3,E79&lt;4),"Baik",IF(AND(E79&gt;=2,E79&lt;3),"cukup",IF(AND(E79&gt;=1,E79&lt;2),"Kurang",IF(AND(E79&gt;=0,E79&lt;1),"Sangat Kurang",""))))))</f>
        <v>Sangat Baik</v>
      </c>
      <c r="G79" s="23">
        <v>0.3</v>
      </c>
      <c r="H79" s="23">
        <f t="shared" ref="H79:H88" si="13">G79*E79</f>
        <v>1.2</v>
      </c>
      <c r="I79" s="48">
        <f t="shared" ref="I79:I85" si="14">H79</f>
        <v>1.2</v>
      </c>
      <c r="J79" s="237"/>
      <c r="K79" s="239"/>
    </row>
    <row r="80" spans="1:11" ht="87.45" customHeight="1" x14ac:dyDescent="0.3">
      <c r="A80" s="203">
        <v>31</v>
      </c>
      <c r="B80" s="54" t="s">
        <v>46</v>
      </c>
      <c r="C80" s="293"/>
      <c r="D80" s="44" t="s">
        <v>515</v>
      </c>
      <c r="E80" s="23">
        <v>4</v>
      </c>
      <c r="F80" s="47" t="str">
        <f t="shared" si="12"/>
        <v>Sangat Baik</v>
      </c>
      <c r="G80" s="23">
        <v>0.4</v>
      </c>
      <c r="H80" s="23">
        <f t="shared" si="13"/>
        <v>1.6</v>
      </c>
      <c r="I80" s="48">
        <f t="shared" si="14"/>
        <v>1.6</v>
      </c>
      <c r="J80" s="237"/>
      <c r="K80" s="239"/>
    </row>
    <row r="81" spans="1:11" ht="70.95" customHeight="1" x14ac:dyDescent="0.3">
      <c r="A81" s="203">
        <v>32</v>
      </c>
      <c r="B81" s="54" t="s">
        <v>47</v>
      </c>
      <c r="C81" s="293"/>
      <c r="D81" s="44" t="s">
        <v>516</v>
      </c>
      <c r="E81" s="23">
        <v>4</v>
      </c>
      <c r="F81" s="47" t="str">
        <f t="shared" si="12"/>
        <v>Sangat Baik</v>
      </c>
      <c r="G81" s="23">
        <v>0.6</v>
      </c>
      <c r="H81" s="23">
        <f t="shared" si="13"/>
        <v>2.4</v>
      </c>
      <c r="I81" s="48">
        <f t="shared" si="14"/>
        <v>2.4</v>
      </c>
      <c r="J81" s="237"/>
      <c r="K81" s="239"/>
    </row>
    <row r="82" spans="1:11" ht="70.95" customHeight="1" x14ac:dyDescent="0.3">
      <c r="A82" s="203">
        <v>33</v>
      </c>
      <c r="B82" s="54" t="s">
        <v>48</v>
      </c>
      <c r="C82" s="293"/>
      <c r="D82" s="44" t="s">
        <v>517</v>
      </c>
      <c r="E82" s="23">
        <v>4</v>
      </c>
      <c r="F82" s="47" t="str">
        <f t="shared" si="12"/>
        <v>Sangat Baik</v>
      </c>
      <c r="G82" s="23">
        <v>0.5</v>
      </c>
      <c r="H82" s="23">
        <f t="shared" si="13"/>
        <v>2</v>
      </c>
      <c r="I82" s="48">
        <f t="shared" si="14"/>
        <v>2</v>
      </c>
      <c r="J82" s="237"/>
      <c r="K82" s="239"/>
    </row>
    <row r="83" spans="1:11" ht="70.95" customHeight="1" x14ac:dyDescent="0.3">
      <c r="A83" s="275">
        <v>34</v>
      </c>
      <c r="B83" s="54" t="s">
        <v>49</v>
      </c>
      <c r="C83" s="293"/>
      <c r="D83" s="44" t="s">
        <v>518</v>
      </c>
      <c r="E83" s="23">
        <v>4</v>
      </c>
      <c r="F83" s="47" t="str">
        <f t="shared" si="12"/>
        <v>Sangat Baik</v>
      </c>
      <c r="G83" s="23">
        <v>0.4</v>
      </c>
      <c r="H83" s="23">
        <f t="shared" si="13"/>
        <v>1.6</v>
      </c>
      <c r="I83" s="48">
        <f t="shared" si="14"/>
        <v>1.6</v>
      </c>
      <c r="J83" s="237"/>
      <c r="K83" s="239"/>
    </row>
    <row r="84" spans="1:11" ht="70.95" customHeight="1" x14ac:dyDescent="0.3">
      <c r="A84" s="276"/>
      <c r="B84" s="54" t="s">
        <v>513</v>
      </c>
      <c r="C84" s="293"/>
      <c r="D84" s="44" t="s">
        <v>519</v>
      </c>
      <c r="E84" s="23">
        <v>4</v>
      </c>
      <c r="F84" s="62" t="str">
        <f t="shared" si="12"/>
        <v>Sangat Baik</v>
      </c>
      <c r="G84" s="23">
        <v>0.4</v>
      </c>
      <c r="H84" s="23">
        <f t="shared" si="13"/>
        <v>1.6</v>
      </c>
      <c r="I84" s="48">
        <f t="shared" si="14"/>
        <v>1.6</v>
      </c>
      <c r="J84" s="237"/>
      <c r="K84" s="239"/>
    </row>
    <row r="85" spans="1:11" ht="70.95" customHeight="1" x14ac:dyDescent="0.3">
      <c r="A85" s="276"/>
      <c r="B85" s="54" t="s">
        <v>514</v>
      </c>
      <c r="C85" s="279"/>
      <c r="D85" s="198" t="s">
        <v>520</v>
      </c>
      <c r="E85" s="23">
        <v>4</v>
      </c>
      <c r="F85" s="62" t="str">
        <f t="shared" si="12"/>
        <v>Sangat Baik</v>
      </c>
      <c r="G85" s="23">
        <v>0.4</v>
      </c>
      <c r="H85" s="23">
        <f t="shared" si="13"/>
        <v>1.6</v>
      </c>
      <c r="I85" s="48">
        <f t="shared" si="14"/>
        <v>1.6</v>
      </c>
      <c r="J85" s="237"/>
      <c r="K85" s="239"/>
    </row>
    <row r="86" spans="1:11" ht="69" customHeight="1" x14ac:dyDescent="0.3">
      <c r="A86" s="210">
        <v>35</v>
      </c>
      <c r="B86" s="214" t="s">
        <v>50</v>
      </c>
      <c r="C86" s="278" t="s">
        <v>51</v>
      </c>
      <c r="D86" s="198" t="s">
        <v>521</v>
      </c>
      <c r="E86" s="23">
        <v>4</v>
      </c>
      <c r="F86" s="47" t="str">
        <f t="shared" si="12"/>
        <v>Sangat Baik</v>
      </c>
      <c r="G86" s="23">
        <v>1</v>
      </c>
      <c r="H86" s="23">
        <f t="shared" si="13"/>
        <v>4</v>
      </c>
      <c r="I86" s="306">
        <f>((2*H86)+H87+H88)/4</f>
        <v>4</v>
      </c>
      <c r="J86" s="237"/>
      <c r="K86" s="239"/>
    </row>
    <row r="87" spans="1:11" ht="69" customHeight="1" x14ac:dyDescent="0.3">
      <c r="A87" s="210">
        <v>36</v>
      </c>
      <c r="B87" s="214"/>
      <c r="C87" s="293"/>
      <c r="D87" s="198" t="s">
        <v>522</v>
      </c>
      <c r="E87" s="23">
        <v>4</v>
      </c>
      <c r="F87" s="47" t="str">
        <f t="shared" si="12"/>
        <v>Sangat Baik</v>
      </c>
      <c r="G87" s="23">
        <v>1</v>
      </c>
      <c r="H87" s="23">
        <f t="shared" si="13"/>
        <v>4</v>
      </c>
      <c r="I87" s="307"/>
      <c r="J87" s="237"/>
      <c r="K87" s="239"/>
    </row>
    <row r="88" spans="1:11" ht="115.2" customHeight="1" x14ac:dyDescent="0.3">
      <c r="A88" s="210">
        <v>37</v>
      </c>
      <c r="B88" s="214"/>
      <c r="C88" s="279"/>
      <c r="D88" s="198" t="s">
        <v>523</v>
      </c>
      <c r="E88" s="23">
        <v>4</v>
      </c>
      <c r="F88" s="47" t="str">
        <f t="shared" si="12"/>
        <v>Sangat Baik</v>
      </c>
      <c r="G88" s="23">
        <v>1</v>
      </c>
      <c r="H88" s="23">
        <f t="shared" si="13"/>
        <v>4</v>
      </c>
      <c r="I88" s="308"/>
      <c r="J88" s="237"/>
      <c r="K88" s="239"/>
    </row>
    <row r="89" spans="1:11" ht="15.75" customHeight="1" x14ac:dyDescent="0.3">
      <c r="A89" s="56"/>
      <c r="B89" s="54"/>
      <c r="C89" s="43"/>
      <c r="D89" s="57" t="s">
        <v>18</v>
      </c>
      <c r="E89" s="23">
        <f>AVERAGE(E79:E88)</f>
        <v>4</v>
      </c>
      <c r="F89" s="47" t="str">
        <f>IF(E89="","",IF(E89=4,"Sangat Baik",IF(AND(E89&gt;=3,E89&lt;4),"Baik",IF(AND(E89&gt;=2,E89&lt;3),"cukup",IF(AND(E89&gt;=1,E89&lt;2),"Kurang",IF(AND(E89&gt;=0,E89&lt;1),"Sangat Kurang",""))))))</f>
        <v>Sangat Baik</v>
      </c>
      <c r="G89" s="23"/>
      <c r="H89" s="23"/>
      <c r="I89" s="263"/>
      <c r="J89" s="237"/>
      <c r="K89" s="239"/>
    </row>
    <row r="90" spans="1:11" ht="15.75" customHeight="1" x14ac:dyDescent="0.3">
      <c r="A90" s="56"/>
      <c r="B90" s="54"/>
      <c r="C90" s="43"/>
      <c r="D90" s="57" t="s">
        <v>16</v>
      </c>
      <c r="E90" s="23"/>
      <c r="F90" s="58"/>
      <c r="G90" s="48">
        <f>SUM(G79:G88)</f>
        <v>6</v>
      </c>
      <c r="H90" s="23">
        <f>SUM(H79:H86)</f>
        <v>15.999999999999998</v>
      </c>
      <c r="I90" s="48">
        <f>SUM(I79:I88)</f>
        <v>15.999999999999998</v>
      </c>
      <c r="J90" s="237"/>
      <c r="K90" s="239"/>
    </row>
    <row r="91" spans="1:11" ht="15.75" customHeight="1" x14ac:dyDescent="0.3">
      <c r="A91" s="56"/>
      <c r="B91" s="54"/>
      <c r="C91" s="43"/>
      <c r="D91" s="57"/>
      <c r="E91" s="23"/>
      <c r="F91" s="58"/>
      <c r="G91" s="23"/>
      <c r="H91" s="23"/>
      <c r="I91" s="263"/>
      <c r="J91" s="237"/>
      <c r="K91" s="239"/>
    </row>
    <row r="92" spans="1:11" ht="35.4" customHeight="1" x14ac:dyDescent="0.3">
      <c r="A92" s="10" t="s">
        <v>3</v>
      </c>
      <c r="B92" s="11"/>
      <c r="C92" s="12" t="s">
        <v>4</v>
      </c>
      <c r="D92" s="13" t="s">
        <v>5</v>
      </c>
      <c r="E92" s="14" t="s">
        <v>6</v>
      </c>
      <c r="F92" s="15" t="s">
        <v>7</v>
      </c>
      <c r="G92" s="14" t="s">
        <v>8</v>
      </c>
      <c r="H92" s="14" t="s">
        <v>9</v>
      </c>
      <c r="I92" s="16" t="s">
        <v>10</v>
      </c>
      <c r="J92" s="236" t="s">
        <v>11</v>
      </c>
      <c r="K92" s="238" t="s">
        <v>12</v>
      </c>
    </row>
    <row r="93" spans="1:11" ht="15.75" customHeight="1" x14ac:dyDescent="0.3">
      <c r="A93" s="40" t="s">
        <v>52</v>
      </c>
      <c r="B93" s="64"/>
      <c r="C93" s="3"/>
      <c r="D93" s="4"/>
      <c r="E93" s="5"/>
      <c r="F93" s="6"/>
      <c r="G93" s="5"/>
      <c r="H93" s="5" t="str">
        <f t="shared" ref="H93" si="15">IFERROR((AVERAGE(E93)*G93),"")</f>
        <v/>
      </c>
      <c r="I93" s="53"/>
      <c r="J93" s="224"/>
      <c r="K93" s="239"/>
    </row>
    <row r="94" spans="1:11" ht="76.2" customHeight="1" x14ac:dyDescent="0.3">
      <c r="A94" s="280">
        <v>38</v>
      </c>
      <c r="B94" s="54" t="s">
        <v>53</v>
      </c>
      <c r="C94" s="272" t="s">
        <v>524</v>
      </c>
      <c r="D94" s="202" t="s">
        <v>525</v>
      </c>
      <c r="E94" s="23">
        <v>4</v>
      </c>
      <c r="F94" s="47" t="str">
        <f t="shared" ref="F94:F105" si="16">IF(E94="","",IF(E94=4,"Sangat Baik",IF(AND(E94&gt;=3,E94&lt;4),"Baik",IF(AND(E94&gt;=2,E94&lt;3),"cukup",IF(AND(E94&gt;=1,E94&lt;2),"Kurang",IF(AND(E94&gt;=0,E94&lt;1),"Sangat Kurang",""))))))</f>
        <v>Sangat Baik</v>
      </c>
      <c r="G94" s="23">
        <v>2.5</v>
      </c>
      <c r="H94" s="23">
        <f>G94*E94</f>
        <v>10</v>
      </c>
      <c r="I94" s="306">
        <f>(H94+H95+H96)/3</f>
        <v>10</v>
      </c>
      <c r="J94" s="237"/>
      <c r="K94" s="239"/>
    </row>
    <row r="95" spans="1:11" ht="36" customHeight="1" x14ac:dyDescent="0.3">
      <c r="A95" s="281"/>
      <c r="B95" s="54" t="s">
        <v>54</v>
      </c>
      <c r="C95" s="273"/>
      <c r="D95" s="202" t="s">
        <v>526</v>
      </c>
      <c r="E95" s="23">
        <v>4</v>
      </c>
      <c r="F95" s="47" t="str">
        <f t="shared" si="16"/>
        <v>Sangat Baik</v>
      </c>
      <c r="G95" s="23">
        <v>2.5</v>
      </c>
      <c r="H95" s="23">
        <f t="shared" ref="H95:H105" si="17">G95*E95</f>
        <v>10</v>
      </c>
      <c r="I95" s="307"/>
      <c r="J95" s="237"/>
      <c r="K95" s="239"/>
    </row>
    <row r="96" spans="1:11" ht="138" customHeight="1" x14ac:dyDescent="0.3">
      <c r="A96" s="282"/>
      <c r="B96" s="54" t="s">
        <v>55</v>
      </c>
      <c r="C96" s="274"/>
      <c r="D96" s="202" t="s">
        <v>527</v>
      </c>
      <c r="E96" s="23">
        <v>4</v>
      </c>
      <c r="F96" s="47" t="str">
        <f t="shared" si="16"/>
        <v>Sangat Baik</v>
      </c>
      <c r="G96" s="23">
        <v>2.5</v>
      </c>
      <c r="H96" s="23">
        <f t="shared" si="17"/>
        <v>10</v>
      </c>
      <c r="I96" s="308"/>
      <c r="J96" s="237"/>
      <c r="K96" s="239"/>
    </row>
    <row r="97" spans="1:11" ht="69" customHeight="1" x14ac:dyDescent="0.3">
      <c r="A97" s="275">
        <v>39</v>
      </c>
      <c r="B97" s="197" t="s">
        <v>543</v>
      </c>
      <c r="C97" s="272" t="s">
        <v>528</v>
      </c>
      <c r="D97" s="198" t="s">
        <v>529</v>
      </c>
      <c r="E97" s="23">
        <v>4</v>
      </c>
      <c r="F97" s="47" t="str">
        <f t="shared" si="16"/>
        <v>Sangat Baik</v>
      </c>
      <c r="G97" s="23">
        <v>3.13</v>
      </c>
      <c r="H97" s="23">
        <f t="shared" si="17"/>
        <v>12.52</v>
      </c>
      <c r="I97" s="306">
        <f>(H97+(2*H98)+(2*H99))/5</f>
        <v>12.52</v>
      </c>
      <c r="J97" s="237"/>
      <c r="K97" s="239"/>
    </row>
    <row r="98" spans="1:11" ht="69" customHeight="1" x14ac:dyDescent="0.3">
      <c r="A98" s="276"/>
      <c r="B98" s="197" t="s">
        <v>544</v>
      </c>
      <c r="C98" s="273"/>
      <c r="D98" s="198" t="s">
        <v>530</v>
      </c>
      <c r="E98" s="23">
        <v>4</v>
      </c>
      <c r="F98" s="62" t="str">
        <f t="shared" si="16"/>
        <v>Sangat Baik</v>
      </c>
      <c r="G98" s="23">
        <v>3.13</v>
      </c>
      <c r="H98" s="23">
        <f t="shared" si="17"/>
        <v>12.52</v>
      </c>
      <c r="I98" s="307"/>
      <c r="J98" s="237"/>
      <c r="K98" s="239"/>
    </row>
    <row r="99" spans="1:11" ht="90" customHeight="1" x14ac:dyDescent="0.3">
      <c r="A99" s="277"/>
      <c r="B99" s="197" t="s">
        <v>545</v>
      </c>
      <c r="C99" s="274"/>
      <c r="D99" s="198" t="s">
        <v>531</v>
      </c>
      <c r="E99" s="23">
        <v>4</v>
      </c>
      <c r="F99" s="62" t="str">
        <f t="shared" si="16"/>
        <v>Sangat Baik</v>
      </c>
      <c r="G99" s="23">
        <v>3.13</v>
      </c>
      <c r="H99" s="23">
        <f t="shared" si="17"/>
        <v>12.52</v>
      </c>
      <c r="I99" s="308"/>
      <c r="J99" s="237"/>
      <c r="K99" s="239"/>
    </row>
    <row r="100" spans="1:11" ht="45.45" customHeight="1" x14ac:dyDescent="0.3">
      <c r="A100" s="275">
        <v>40</v>
      </c>
      <c r="B100" s="197" t="s">
        <v>56</v>
      </c>
      <c r="C100" s="272" t="s">
        <v>532</v>
      </c>
      <c r="D100" s="198" t="s">
        <v>533</v>
      </c>
      <c r="E100" s="23">
        <v>4</v>
      </c>
      <c r="F100" s="47" t="str">
        <f t="shared" si="16"/>
        <v>Sangat Baik</v>
      </c>
      <c r="G100" s="23">
        <v>3.13</v>
      </c>
      <c r="H100" s="23">
        <f t="shared" si="17"/>
        <v>12.52</v>
      </c>
      <c r="I100" s="306">
        <f>(H100+(2*H101)+(4*H102))/7</f>
        <v>12.52</v>
      </c>
      <c r="J100" s="237"/>
      <c r="K100" s="239"/>
    </row>
    <row r="101" spans="1:11" ht="55.5" customHeight="1" x14ac:dyDescent="0.3">
      <c r="A101" s="276"/>
      <c r="B101" s="197" t="s">
        <v>57</v>
      </c>
      <c r="C101" s="273"/>
      <c r="D101" s="198" t="s">
        <v>534</v>
      </c>
      <c r="E101" s="23">
        <v>4</v>
      </c>
      <c r="F101" s="47" t="str">
        <f t="shared" si="16"/>
        <v>Sangat Baik</v>
      </c>
      <c r="G101" s="23">
        <v>3.13</v>
      </c>
      <c r="H101" s="23">
        <f t="shared" si="17"/>
        <v>12.52</v>
      </c>
      <c r="I101" s="307"/>
      <c r="J101" s="237"/>
      <c r="K101" s="239"/>
    </row>
    <row r="102" spans="1:11" ht="95.4" customHeight="1" x14ac:dyDescent="0.3">
      <c r="A102" s="277"/>
      <c r="B102" s="197" t="s">
        <v>57</v>
      </c>
      <c r="C102" s="274"/>
      <c r="D102" s="198" t="s">
        <v>535</v>
      </c>
      <c r="E102" s="23">
        <v>4</v>
      </c>
      <c r="F102" s="47" t="str">
        <f t="shared" si="16"/>
        <v>Sangat Baik</v>
      </c>
      <c r="G102" s="23">
        <v>3.13</v>
      </c>
      <c r="H102" s="23">
        <f t="shared" si="17"/>
        <v>12.52</v>
      </c>
      <c r="I102" s="316"/>
      <c r="J102" s="237"/>
      <c r="K102" s="239"/>
    </row>
    <row r="103" spans="1:11" ht="55.05" customHeight="1" x14ac:dyDescent="0.3">
      <c r="A103" s="291">
        <v>41</v>
      </c>
      <c r="B103" s="54" t="s">
        <v>58</v>
      </c>
      <c r="C103" s="272" t="s">
        <v>536</v>
      </c>
      <c r="D103" s="198" t="s">
        <v>546</v>
      </c>
      <c r="E103" s="23">
        <v>4</v>
      </c>
      <c r="F103" s="47" t="str">
        <f t="shared" si="16"/>
        <v>Sangat Baik</v>
      </c>
      <c r="G103" s="23">
        <v>1.25</v>
      </c>
      <c r="H103" s="23">
        <f t="shared" si="17"/>
        <v>5</v>
      </c>
      <c r="I103" s="294">
        <f>(H103+(2*H104)+(2*H105))/5</f>
        <v>5</v>
      </c>
      <c r="J103" s="265"/>
      <c r="K103" s="239"/>
    </row>
    <row r="104" spans="1:11" ht="154.5" customHeight="1" x14ac:dyDescent="0.3">
      <c r="A104" s="292"/>
      <c r="B104" s="54" t="s">
        <v>59</v>
      </c>
      <c r="C104" s="273"/>
      <c r="D104" s="198" t="s">
        <v>547</v>
      </c>
      <c r="E104" s="23">
        <v>4</v>
      </c>
      <c r="F104" s="47" t="str">
        <f t="shared" si="16"/>
        <v>Sangat Baik</v>
      </c>
      <c r="G104" s="23">
        <v>1.25</v>
      </c>
      <c r="H104" s="23">
        <f t="shared" si="17"/>
        <v>5</v>
      </c>
      <c r="I104" s="294"/>
      <c r="J104" s="265"/>
      <c r="K104" s="239"/>
    </row>
    <row r="105" spans="1:11" ht="81" customHeight="1" x14ac:dyDescent="0.3">
      <c r="A105" s="292"/>
      <c r="B105" s="54" t="s">
        <v>60</v>
      </c>
      <c r="C105" s="273"/>
      <c r="D105" s="198" t="s">
        <v>548</v>
      </c>
      <c r="E105" s="23">
        <v>4</v>
      </c>
      <c r="F105" s="47" t="str">
        <f t="shared" si="16"/>
        <v>Sangat Baik</v>
      </c>
      <c r="G105" s="23">
        <v>1.25</v>
      </c>
      <c r="H105" s="23">
        <f t="shared" si="17"/>
        <v>5</v>
      </c>
      <c r="I105" s="294"/>
      <c r="J105" s="265"/>
      <c r="K105" s="239"/>
    </row>
    <row r="106" spans="1:11" ht="15.75" customHeight="1" x14ac:dyDescent="0.3">
      <c r="A106" s="56"/>
      <c r="B106" s="54"/>
      <c r="C106" s="49"/>
      <c r="D106" s="57" t="s">
        <v>18</v>
      </c>
      <c r="E106" s="23">
        <f>AVERAGE(E94:E105)</f>
        <v>4</v>
      </c>
      <c r="F106" s="47" t="str">
        <f>IF(E106="","",IF(E106=4,"Sangat Baik",IF(AND(E106&gt;=3,E106&lt;4),"Baik",IF(AND(E106&gt;=2,E106&lt;3),"cukup",IF(AND(E106&gt;=1,E106&lt;2),"Kurang",IF(AND(E106&gt;=0,E106&lt;1),"Sangat Kurang",""))))))</f>
        <v>Sangat Baik</v>
      </c>
      <c r="G106" s="23"/>
      <c r="H106" s="23"/>
      <c r="I106" s="266"/>
      <c r="J106" s="237"/>
      <c r="K106" s="239"/>
    </row>
    <row r="107" spans="1:11" ht="15.75" customHeight="1" x14ac:dyDescent="0.3">
      <c r="A107" s="56"/>
      <c r="B107" s="54"/>
      <c r="C107" s="49"/>
      <c r="D107" s="57" t="s">
        <v>16</v>
      </c>
      <c r="E107" s="23"/>
      <c r="F107" s="58"/>
      <c r="G107" s="48">
        <f>SUM(G94:G105)</f>
        <v>30.029999999999994</v>
      </c>
      <c r="H107" s="23">
        <f>SUM(H94:H105)</f>
        <v>120.11999999999998</v>
      </c>
      <c r="I107" s="48">
        <f>SUM(I94:I105)</f>
        <v>40.04</v>
      </c>
      <c r="J107" s="237"/>
      <c r="K107" s="239"/>
    </row>
    <row r="108" spans="1:11" ht="15.75" customHeight="1" x14ac:dyDescent="0.3">
      <c r="A108" s="56"/>
      <c r="B108" s="54"/>
      <c r="C108" s="49"/>
      <c r="D108" s="57"/>
      <c r="E108" s="23"/>
      <c r="F108" s="58"/>
      <c r="G108" s="23"/>
      <c r="H108" s="23"/>
      <c r="I108" s="263"/>
      <c r="J108" s="237"/>
      <c r="K108" s="239"/>
    </row>
    <row r="109" spans="1:11" ht="31.2" customHeight="1" x14ac:dyDescent="0.3">
      <c r="A109" s="10" t="s">
        <v>3</v>
      </c>
      <c r="B109" s="11"/>
      <c r="C109" s="12" t="s">
        <v>4</v>
      </c>
      <c r="D109" s="13" t="s">
        <v>5</v>
      </c>
      <c r="E109" s="14" t="s">
        <v>6</v>
      </c>
      <c r="F109" s="15" t="s">
        <v>7</v>
      </c>
      <c r="G109" s="14" t="s">
        <v>8</v>
      </c>
      <c r="H109" s="14" t="s">
        <v>9</v>
      </c>
      <c r="I109" s="16" t="s">
        <v>10</v>
      </c>
      <c r="J109" s="236" t="s">
        <v>11</v>
      </c>
      <c r="K109" s="238" t="s">
        <v>12</v>
      </c>
    </row>
    <row r="110" spans="1:11" ht="15.75" customHeight="1" x14ac:dyDescent="0.3">
      <c r="A110" s="1" t="s">
        <v>61</v>
      </c>
      <c r="B110" s="2"/>
      <c r="C110" s="3"/>
      <c r="D110" s="60"/>
      <c r="E110" s="5"/>
      <c r="F110" s="6"/>
      <c r="G110" s="5"/>
      <c r="H110" s="5"/>
      <c r="I110" s="264"/>
      <c r="J110" s="224"/>
      <c r="K110" s="239"/>
    </row>
    <row r="111" spans="1:11" ht="70.5" customHeight="1" x14ac:dyDescent="0.3">
      <c r="A111" s="275">
        <v>42</v>
      </c>
      <c r="B111" s="197" t="s">
        <v>550</v>
      </c>
      <c r="C111" s="272" t="s">
        <v>549</v>
      </c>
      <c r="D111" s="198" t="s">
        <v>552</v>
      </c>
      <c r="E111" s="23">
        <v>4</v>
      </c>
      <c r="F111" s="47" t="str">
        <f t="shared" ref="F111:F115" si="18">IF(E111="","",IF(E111=4,"Sangat Baik",IF(AND(E111&gt;=3,E111&lt;4),"Baik",IF(AND(E111&gt;=2,E111&lt;3),"cukup",IF(AND(E111&gt;=1,E111&lt;2),"Kurang",IF(AND(E111&gt;=0,E111&lt;1),"Sangat Kurang",""))))))</f>
        <v>Sangat Baik</v>
      </c>
      <c r="G111" s="23">
        <v>4</v>
      </c>
      <c r="H111" s="23">
        <f>G111*E111</f>
        <v>16</v>
      </c>
      <c r="I111" s="306">
        <f>(H111+(2*H112)+(4*G113)+G114)/8</f>
        <v>8.5</v>
      </c>
      <c r="J111" s="237"/>
      <c r="K111" s="239"/>
    </row>
    <row r="112" spans="1:11" ht="40.950000000000003" customHeight="1" x14ac:dyDescent="0.3">
      <c r="A112" s="276"/>
      <c r="B112" s="197" t="s">
        <v>551</v>
      </c>
      <c r="C112" s="273"/>
      <c r="D112" s="198" t="s">
        <v>553</v>
      </c>
      <c r="E112" s="23">
        <v>4</v>
      </c>
      <c r="F112" s="47" t="str">
        <f t="shared" si="18"/>
        <v>Sangat Baik</v>
      </c>
      <c r="G112" s="23">
        <v>4</v>
      </c>
      <c r="H112" s="23">
        <f t="shared" ref="H112:H115" si="19">G112*E112</f>
        <v>16</v>
      </c>
      <c r="I112" s="307"/>
      <c r="J112" s="237"/>
      <c r="K112" s="239"/>
    </row>
    <row r="113" spans="1:23" ht="121.95" customHeight="1" x14ac:dyDescent="0.3">
      <c r="A113" s="276"/>
      <c r="B113" s="197" t="s">
        <v>558</v>
      </c>
      <c r="C113" s="273"/>
      <c r="D113" s="198" t="s">
        <v>554</v>
      </c>
      <c r="E113" s="23">
        <v>4</v>
      </c>
      <c r="F113" s="47" t="str">
        <f t="shared" si="18"/>
        <v>Sangat Baik</v>
      </c>
      <c r="G113" s="23">
        <v>4</v>
      </c>
      <c r="H113" s="23">
        <f t="shared" si="19"/>
        <v>16</v>
      </c>
      <c r="I113" s="307"/>
      <c r="J113" s="237"/>
      <c r="K113" s="239"/>
    </row>
    <row r="114" spans="1:23" ht="156" customHeight="1" x14ac:dyDescent="0.3">
      <c r="A114" s="277"/>
      <c r="B114" s="197" t="s">
        <v>559</v>
      </c>
      <c r="C114" s="273"/>
      <c r="D114" s="198" t="s">
        <v>555</v>
      </c>
      <c r="E114" s="23">
        <v>4</v>
      </c>
      <c r="F114" s="47" t="str">
        <f t="shared" si="18"/>
        <v>Sangat Baik</v>
      </c>
      <c r="G114" s="23">
        <v>4</v>
      </c>
      <c r="H114" s="23">
        <f t="shared" si="19"/>
        <v>16</v>
      </c>
      <c r="I114" s="308"/>
      <c r="J114" s="237"/>
      <c r="K114" s="239"/>
    </row>
    <row r="115" spans="1:23" ht="28.95" customHeight="1" x14ac:dyDescent="0.3">
      <c r="A115" s="203">
        <v>43</v>
      </c>
      <c r="B115" s="204" t="s">
        <v>62</v>
      </c>
      <c r="C115" s="216" t="s">
        <v>556</v>
      </c>
      <c r="D115" s="206" t="s">
        <v>557</v>
      </c>
      <c r="E115" s="23">
        <v>4</v>
      </c>
      <c r="F115" s="47" t="str">
        <f t="shared" si="18"/>
        <v>Sangat Baik</v>
      </c>
      <c r="G115" s="23">
        <v>1</v>
      </c>
      <c r="H115" s="23">
        <f t="shared" si="19"/>
        <v>4</v>
      </c>
      <c r="I115" s="48">
        <f t="shared" ref="I115" si="20">H115</f>
        <v>4</v>
      </c>
      <c r="J115" s="237"/>
      <c r="K115" s="239"/>
    </row>
    <row r="116" spans="1:23" ht="15.75" customHeight="1" x14ac:dyDescent="0.3">
      <c r="A116" s="56"/>
      <c r="B116" s="54"/>
      <c r="C116" s="49"/>
      <c r="D116" s="57" t="s">
        <v>18</v>
      </c>
      <c r="E116" s="23">
        <f>AVERAGE(E111:E115)</f>
        <v>4</v>
      </c>
      <c r="F116" s="47" t="str">
        <f>IF(E116="","",IF(E116=4,"Sangat Baik",IF(AND(E116&gt;=3,E116&lt;4),"Baik",IF(AND(E116&gt;=2,E116&lt;3),"cukup",IF(AND(E116&gt;=1,E116&lt;2),"Kurang",IF(AND(E116&gt;=0,E116&lt;1),"Sangat Kurang",""))))))</f>
        <v>Sangat Baik</v>
      </c>
      <c r="G116" s="23"/>
      <c r="H116" s="23"/>
      <c r="I116" s="263"/>
      <c r="J116" s="237"/>
      <c r="K116" s="239"/>
    </row>
    <row r="117" spans="1:23" ht="15.75" customHeight="1" x14ac:dyDescent="0.3">
      <c r="A117" s="56"/>
      <c r="B117" s="54"/>
      <c r="C117" s="49"/>
      <c r="D117" s="57" t="s">
        <v>16</v>
      </c>
      <c r="E117" s="23"/>
      <c r="F117" s="58"/>
      <c r="G117" s="48">
        <f>SUM(G111:G115)</f>
        <v>17</v>
      </c>
      <c r="H117" s="23">
        <f>SUM(H111)</f>
        <v>16</v>
      </c>
      <c r="I117" s="48">
        <f>SUM(I111:I115)</f>
        <v>12.5</v>
      </c>
      <c r="J117" s="237"/>
      <c r="K117" s="239"/>
    </row>
    <row r="118" spans="1:23" ht="15.75" customHeight="1" x14ac:dyDescent="0.3">
      <c r="A118" s="51"/>
      <c r="B118" s="52"/>
      <c r="C118" s="3"/>
      <c r="D118" s="60"/>
      <c r="E118" s="5"/>
      <c r="F118" s="6"/>
      <c r="G118" s="5"/>
      <c r="H118" s="5"/>
      <c r="I118" s="264"/>
      <c r="J118" s="224"/>
      <c r="K118" s="239"/>
    </row>
    <row r="119" spans="1:23" ht="30" customHeight="1" x14ac:dyDescent="0.3">
      <c r="A119" s="10" t="s">
        <v>3</v>
      </c>
      <c r="B119" s="11"/>
      <c r="C119" s="12" t="s">
        <v>4</v>
      </c>
      <c r="D119" s="13" t="s">
        <v>5</v>
      </c>
      <c r="E119" s="14" t="s">
        <v>6</v>
      </c>
      <c r="F119" s="15" t="s">
        <v>7</v>
      </c>
      <c r="G119" s="14" t="s">
        <v>8</v>
      </c>
      <c r="H119" s="14" t="s">
        <v>9</v>
      </c>
      <c r="I119" s="16" t="s">
        <v>10</v>
      </c>
      <c r="J119" s="236" t="s">
        <v>11</v>
      </c>
      <c r="K119" s="238" t="s">
        <v>12</v>
      </c>
    </row>
    <row r="120" spans="1:23" ht="15.75" customHeight="1" x14ac:dyDescent="0.3">
      <c r="A120" s="217" t="s">
        <v>63</v>
      </c>
      <c r="B120" s="52"/>
      <c r="C120" s="3"/>
      <c r="D120" s="60"/>
      <c r="E120" s="5"/>
      <c r="F120" s="6"/>
      <c r="G120" s="5"/>
      <c r="H120" s="5"/>
      <c r="I120" s="264"/>
      <c r="J120" s="224"/>
      <c r="K120" s="239"/>
    </row>
    <row r="121" spans="1:23" ht="66" customHeight="1" x14ac:dyDescent="0.3">
      <c r="A121" s="275">
        <v>44</v>
      </c>
      <c r="B121" s="54" t="s">
        <v>64</v>
      </c>
      <c r="C121" s="272" t="s">
        <v>560</v>
      </c>
      <c r="D121" s="218" t="s">
        <v>561</v>
      </c>
      <c r="E121" s="23">
        <v>4</v>
      </c>
      <c r="F121" s="47" t="str">
        <f t="shared" ref="F121:F125" si="21">IF(E121="","",IF(E121=4,"Sangat Baik",IF(AND(E121&gt;=3,E121&lt;4),"Baik",IF(AND(E121&gt;=2,E121&lt;3),"cukup",IF(AND(E121&gt;=1,E121&lt;2),"Kurang",IF(AND(E121&gt;=0,E121&lt;1),"Sangat Kurang",""))))))</f>
        <v>Sangat Baik</v>
      </c>
      <c r="G121" s="23">
        <v>4</v>
      </c>
      <c r="H121" s="23">
        <f>G121*E121</f>
        <v>16</v>
      </c>
      <c r="I121" s="306">
        <f>(H121+(2*H122)+(4*H123)+H124)/8</f>
        <v>16</v>
      </c>
      <c r="J121" s="252"/>
      <c r="K121" s="257"/>
      <c r="L121" s="66"/>
      <c r="M121" s="66"/>
      <c r="N121" s="66"/>
      <c r="O121" s="66"/>
      <c r="P121" s="66"/>
      <c r="Q121" s="66"/>
      <c r="R121" s="66"/>
      <c r="S121" s="66"/>
      <c r="T121" s="66"/>
      <c r="U121" s="66"/>
      <c r="V121" s="66"/>
      <c r="W121" s="66"/>
    </row>
    <row r="122" spans="1:23" ht="37.5" customHeight="1" x14ac:dyDescent="0.3">
      <c r="A122" s="276"/>
      <c r="B122" s="54"/>
      <c r="C122" s="273"/>
      <c r="D122" s="218" t="s">
        <v>566</v>
      </c>
      <c r="E122" s="23">
        <v>4</v>
      </c>
      <c r="F122" s="47" t="str">
        <f t="shared" si="21"/>
        <v>Sangat Baik</v>
      </c>
      <c r="G122" s="23">
        <v>4</v>
      </c>
      <c r="H122" s="23">
        <f t="shared" ref="H122:H125" si="22">G122*E122</f>
        <v>16</v>
      </c>
      <c r="I122" s="307"/>
      <c r="J122" s="252"/>
      <c r="K122" s="257"/>
      <c r="L122" s="66"/>
      <c r="M122" s="66"/>
      <c r="N122" s="66"/>
      <c r="O122" s="66"/>
      <c r="P122" s="66"/>
      <c r="Q122" s="66"/>
      <c r="R122" s="66"/>
      <c r="S122" s="66"/>
      <c r="T122" s="66"/>
      <c r="U122" s="66"/>
      <c r="V122" s="66"/>
      <c r="W122" s="66"/>
    </row>
    <row r="123" spans="1:23" ht="120" customHeight="1" x14ac:dyDescent="0.3">
      <c r="A123" s="276"/>
      <c r="B123" s="54"/>
      <c r="C123" s="273"/>
      <c r="D123" s="218" t="s">
        <v>565</v>
      </c>
      <c r="E123" s="23">
        <v>4</v>
      </c>
      <c r="F123" s="47" t="str">
        <f t="shared" si="21"/>
        <v>Sangat Baik</v>
      </c>
      <c r="G123" s="23">
        <v>4</v>
      </c>
      <c r="H123" s="23">
        <f t="shared" si="22"/>
        <v>16</v>
      </c>
      <c r="I123" s="307"/>
      <c r="J123" s="252"/>
      <c r="K123" s="257"/>
      <c r="L123" s="66"/>
      <c r="M123" s="66"/>
      <c r="N123" s="66"/>
      <c r="O123" s="66"/>
      <c r="P123" s="66"/>
      <c r="Q123" s="66"/>
      <c r="R123" s="66"/>
      <c r="S123" s="66"/>
      <c r="T123" s="66"/>
      <c r="U123" s="66"/>
      <c r="V123" s="66"/>
      <c r="W123" s="66"/>
    </row>
    <row r="124" spans="1:23" ht="138.6" customHeight="1" x14ac:dyDescent="0.3">
      <c r="A124" s="277"/>
      <c r="B124" s="54"/>
      <c r="C124" s="274"/>
      <c r="D124" s="218" t="s">
        <v>564</v>
      </c>
      <c r="E124" s="23">
        <v>4</v>
      </c>
      <c r="F124" s="47" t="str">
        <f t="shared" si="21"/>
        <v>Sangat Baik</v>
      </c>
      <c r="G124" s="23">
        <v>4</v>
      </c>
      <c r="H124" s="23">
        <f t="shared" si="22"/>
        <v>16</v>
      </c>
      <c r="I124" s="308"/>
      <c r="J124" s="252"/>
      <c r="K124" s="257"/>
      <c r="L124" s="66"/>
      <c r="M124" s="66"/>
      <c r="N124" s="66"/>
      <c r="O124" s="66"/>
      <c r="P124" s="66"/>
      <c r="Q124" s="66"/>
      <c r="R124" s="66"/>
      <c r="S124" s="66"/>
      <c r="T124" s="66"/>
      <c r="U124" s="66"/>
      <c r="V124" s="66"/>
      <c r="W124" s="66"/>
    </row>
    <row r="125" spans="1:23" ht="40.5" customHeight="1" x14ac:dyDescent="0.3">
      <c r="A125" s="203">
        <v>45</v>
      </c>
      <c r="B125" s="197" t="s">
        <v>64</v>
      </c>
      <c r="C125" s="212" t="s">
        <v>562</v>
      </c>
      <c r="D125" s="198" t="s">
        <v>563</v>
      </c>
      <c r="E125" s="23">
        <v>4</v>
      </c>
      <c r="F125" s="47" t="str">
        <f t="shared" si="21"/>
        <v>Sangat Baik</v>
      </c>
      <c r="G125" s="23">
        <v>1</v>
      </c>
      <c r="H125" s="23">
        <f t="shared" si="22"/>
        <v>4</v>
      </c>
      <c r="I125" s="48">
        <f t="shared" ref="I125" si="23">H125</f>
        <v>4</v>
      </c>
      <c r="J125" s="252"/>
      <c r="K125" s="257"/>
      <c r="L125" s="66"/>
      <c r="M125" s="66"/>
      <c r="N125" s="66"/>
      <c r="O125" s="66"/>
      <c r="P125" s="66"/>
      <c r="Q125" s="66"/>
      <c r="R125" s="66"/>
      <c r="S125" s="66"/>
      <c r="T125" s="66"/>
      <c r="U125" s="66"/>
      <c r="V125" s="66"/>
      <c r="W125" s="66"/>
    </row>
    <row r="126" spans="1:23" ht="15.75" customHeight="1" x14ac:dyDescent="0.3">
      <c r="A126" s="56"/>
      <c r="B126" s="54"/>
      <c r="C126" s="49"/>
      <c r="D126" s="57" t="s">
        <v>18</v>
      </c>
      <c r="E126" s="23">
        <f>AVERAGE(E121:E125)</f>
        <v>4</v>
      </c>
      <c r="F126" s="47" t="str">
        <f>IF(E126="","",IF(E126=4,"Sangat Baik",IF(AND(E126&gt;=3,E126&lt;4),"Baik",IF(AND(E126&gt;=2,E126&lt;3),"cukup",IF(AND(E126&gt;=1,E126&lt;2),"Kurang",IF(AND(E126&gt;=0,E126&lt;1),"Sangat Kurang",""))))))</f>
        <v>Sangat Baik</v>
      </c>
      <c r="G126" s="23"/>
      <c r="H126" s="23"/>
      <c r="I126" s="263"/>
      <c r="J126" s="237"/>
      <c r="K126" s="239"/>
    </row>
    <row r="127" spans="1:23" ht="15.75" customHeight="1" x14ac:dyDescent="0.3">
      <c r="A127" s="56"/>
      <c r="B127" s="54"/>
      <c r="C127" s="49"/>
      <c r="D127" s="57" t="s">
        <v>16</v>
      </c>
      <c r="E127" s="23"/>
      <c r="F127" s="58"/>
      <c r="G127" s="48">
        <f>SUM(G121:G125)</f>
        <v>17</v>
      </c>
      <c r="H127" s="23"/>
      <c r="I127" s="48">
        <f>SUM(I121:I125)</f>
        <v>20</v>
      </c>
      <c r="J127" s="237"/>
      <c r="K127" s="239"/>
    </row>
    <row r="128" spans="1:23" ht="15.75" customHeight="1" x14ac:dyDescent="0.3">
      <c r="A128" s="51"/>
      <c r="B128" s="52"/>
      <c r="C128" s="3"/>
      <c r="D128" s="4"/>
      <c r="E128" s="5"/>
      <c r="F128" s="6"/>
      <c r="G128" s="5"/>
      <c r="H128" s="5"/>
      <c r="I128" s="264"/>
      <c r="J128" s="224"/>
      <c r="K128" s="239"/>
    </row>
    <row r="129" spans="1:23" ht="27" customHeight="1" x14ac:dyDescent="0.3">
      <c r="A129" s="10" t="s">
        <v>3</v>
      </c>
      <c r="B129" s="11"/>
      <c r="C129" s="12" t="s">
        <v>4</v>
      </c>
      <c r="D129" s="13" t="s">
        <v>5</v>
      </c>
      <c r="E129" s="14" t="s">
        <v>6</v>
      </c>
      <c r="F129" s="15" t="s">
        <v>7</v>
      </c>
      <c r="G129" s="14" t="s">
        <v>8</v>
      </c>
      <c r="H129" s="14" t="s">
        <v>9</v>
      </c>
      <c r="I129" s="16" t="s">
        <v>10</v>
      </c>
      <c r="J129" s="236" t="s">
        <v>11</v>
      </c>
      <c r="K129" s="238" t="s">
        <v>12</v>
      </c>
    </row>
    <row r="130" spans="1:23" ht="15.75" customHeight="1" x14ac:dyDescent="0.3">
      <c r="A130" s="217" t="s">
        <v>567</v>
      </c>
      <c r="B130" s="52"/>
      <c r="C130" s="3"/>
      <c r="D130" s="4"/>
      <c r="E130" s="5"/>
      <c r="F130" s="6"/>
      <c r="G130" s="5"/>
      <c r="H130" s="5"/>
      <c r="I130" s="264"/>
      <c r="J130" s="224"/>
      <c r="K130" s="239"/>
    </row>
    <row r="131" spans="1:23" ht="56.55" customHeight="1" x14ac:dyDescent="0.3">
      <c r="A131" s="203">
        <v>46</v>
      </c>
      <c r="B131" s="54" t="s">
        <v>65</v>
      </c>
      <c r="C131" s="212" t="s">
        <v>568</v>
      </c>
      <c r="D131" s="198" t="s">
        <v>569</v>
      </c>
      <c r="E131" s="23">
        <v>4</v>
      </c>
      <c r="F131" s="47" t="str">
        <f t="shared" ref="F131:F144" si="24">IF(E131="","",IF(E131=4,"Sangat Baik",IF(AND(E131&gt;=3,E131&lt;4),"Baik",IF(AND(E131&gt;=2,E131&lt;3),"cukup",IF(AND(E131&gt;=1,E131&lt;2),"Kurang",IF(AND(E131&gt;=0,E131&lt;1),"Sangat Kurang",""))))))</f>
        <v>Sangat Baik</v>
      </c>
      <c r="G131" s="23">
        <v>2.4</v>
      </c>
      <c r="H131" s="23">
        <f t="shared" ref="H131:H144" si="25">G131*E131</f>
        <v>9.6</v>
      </c>
      <c r="I131" s="48">
        <f t="shared" ref="I131:I144" si="26">H131</f>
        <v>9.6</v>
      </c>
      <c r="J131" s="252"/>
      <c r="K131" s="257"/>
      <c r="L131" s="66"/>
      <c r="M131" s="66"/>
      <c r="N131" s="66"/>
      <c r="O131" s="66"/>
      <c r="P131" s="66"/>
      <c r="Q131" s="66"/>
      <c r="R131" s="66"/>
      <c r="S131" s="66"/>
      <c r="T131" s="66"/>
      <c r="U131" s="66"/>
      <c r="V131" s="66"/>
      <c r="W131" s="66"/>
    </row>
    <row r="132" spans="1:23" ht="106.2" customHeight="1" x14ac:dyDescent="0.3">
      <c r="A132" s="203">
        <v>47</v>
      </c>
      <c r="B132" s="54" t="s">
        <v>66</v>
      </c>
      <c r="C132" s="43"/>
      <c r="D132" s="198" t="s">
        <v>570</v>
      </c>
      <c r="E132" s="23">
        <v>4</v>
      </c>
      <c r="F132" s="47" t="str">
        <f t="shared" si="24"/>
        <v>Sangat Baik</v>
      </c>
      <c r="G132" s="23">
        <v>2.4</v>
      </c>
      <c r="H132" s="23">
        <f t="shared" si="25"/>
        <v>9.6</v>
      </c>
      <c r="I132" s="48">
        <f t="shared" si="26"/>
        <v>9.6</v>
      </c>
      <c r="J132" s="252"/>
      <c r="K132" s="257"/>
      <c r="L132" s="66"/>
      <c r="M132" s="66"/>
      <c r="N132" s="66"/>
      <c r="O132" s="66"/>
      <c r="P132" s="66"/>
      <c r="Q132" s="66"/>
      <c r="R132" s="66"/>
      <c r="S132" s="66"/>
      <c r="T132" s="66"/>
      <c r="U132" s="66"/>
      <c r="V132" s="66"/>
      <c r="W132" s="66"/>
    </row>
    <row r="133" spans="1:23" ht="99.6" customHeight="1" x14ac:dyDescent="0.3">
      <c r="A133" s="203">
        <v>48</v>
      </c>
      <c r="B133" s="54" t="s">
        <v>67</v>
      </c>
      <c r="C133" s="43"/>
      <c r="D133" s="198" t="s">
        <v>571</v>
      </c>
      <c r="E133" s="23">
        <v>4</v>
      </c>
      <c r="F133" s="47" t="str">
        <f t="shared" si="24"/>
        <v>Sangat Baik</v>
      </c>
      <c r="G133" s="23">
        <v>1.6</v>
      </c>
      <c r="H133" s="23">
        <f t="shared" si="25"/>
        <v>6.4</v>
      </c>
      <c r="I133" s="48">
        <f t="shared" si="26"/>
        <v>6.4</v>
      </c>
      <c r="J133" s="252"/>
      <c r="K133" s="257"/>
      <c r="L133" s="66"/>
      <c r="M133" s="66"/>
      <c r="N133" s="66"/>
      <c r="O133" s="66"/>
      <c r="P133" s="66"/>
      <c r="Q133" s="66"/>
      <c r="R133" s="66"/>
      <c r="S133" s="66"/>
      <c r="T133" s="66"/>
      <c r="U133" s="66"/>
      <c r="V133" s="66"/>
      <c r="W133" s="66"/>
    </row>
    <row r="134" spans="1:23" ht="62.55" customHeight="1" x14ac:dyDescent="0.3">
      <c r="A134" s="203">
        <v>49</v>
      </c>
      <c r="B134" s="54" t="s">
        <v>68</v>
      </c>
      <c r="C134" s="43"/>
      <c r="D134" s="198" t="s">
        <v>572</v>
      </c>
      <c r="E134" s="23">
        <v>4</v>
      </c>
      <c r="F134" s="47" t="str">
        <f t="shared" si="24"/>
        <v>Sangat Baik</v>
      </c>
      <c r="G134" s="23">
        <v>2.4</v>
      </c>
      <c r="H134" s="23">
        <f t="shared" si="25"/>
        <v>9.6</v>
      </c>
      <c r="I134" s="48">
        <f t="shared" si="26"/>
        <v>9.6</v>
      </c>
      <c r="J134" s="252"/>
      <c r="K134" s="257"/>
      <c r="L134" s="66"/>
      <c r="M134" s="66"/>
      <c r="N134" s="66"/>
      <c r="O134" s="66"/>
      <c r="P134" s="66"/>
      <c r="Q134" s="66"/>
      <c r="R134" s="66"/>
      <c r="S134" s="66"/>
      <c r="T134" s="66"/>
      <c r="U134" s="66"/>
      <c r="V134" s="66"/>
      <c r="W134" s="66"/>
    </row>
    <row r="135" spans="1:23" ht="58.05" customHeight="1" x14ac:dyDescent="0.3">
      <c r="A135" s="203">
        <v>50</v>
      </c>
      <c r="B135" s="54" t="s">
        <v>69</v>
      </c>
      <c r="C135" s="43"/>
      <c r="D135" s="198" t="s">
        <v>573</v>
      </c>
      <c r="E135" s="23">
        <v>4</v>
      </c>
      <c r="F135" s="47" t="str">
        <f t="shared" si="24"/>
        <v>Sangat Baik</v>
      </c>
      <c r="G135" s="23">
        <v>3.2</v>
      </c>
      <c r="H135" s="23">
        <f t="shared" si="25"/>
        <v>12.8</v>
      </c>
      <c r="I135" s="48">
        <f t="shared" si="26"/>
        <v>12.8</v>
      </c>
      <c r="J135" s="252"/>
      <c r="K135" s="257"/>
      <c r="L135" s="66"/>
      <c r="M135" s="66"/>
      <c r="N135" s="66"/>
      <c r="O135" s="66"/>
      <c r="P135" s="66"/>
      <c r="Q135" s="66"/>
      <c r="R135" s="66"/>
      <c r="S135" s="66"/>
      <c r="T135" s="66"/>
      <c r="U135" s="66"/>
      <c r="V135" s="66"/>
      <c r="W135" s="66"/>
    </row>
    <row r="136" spans="1:23" ht="61.5" customHeight="1" x14ac:dyDescent="0.3">
      <c r="A136" s="203">
        <v>51</v>
      </c>
      <c r="B136" s="54" t="s">
        <v>70</v>
      </c>
      <c r="C136" s="43"/>
      <c r="D136" s="198" t="s">
        <v>574</v>
      </c>
      <c r="E136" s="23">
        <v>4</v>
      </c>
      <c r="F136" s="47" t="str">
        <f t="shared" si="24"/>
        <v>Sangat Baik</v>
      </c>
      <c r="G136" s="23">
        <v>2.2000000000000002</v>
      </c>
      <c r="H136" s="23">
        <f t="shared" si="25"/>
        <v>8.8000000000000007</v>
      </c>
      <c r="I136" s="48">
        <f t="shared" si="26"/>
        <v>8.8000000000000007</v>
      </c>
      <c r="J136" s="252"/>
      <c r="K136" s="257"/>
      <c r="L136" s="66"/>
      <c r="M136" s="66"/>
      <c r="N136" s="66"/>
      <c r="O136" s="66"/>
      <c r="P136" s="66"/>
      <c r="Q136" s="66"/>
      <c r="R136" s="66"/>
      <c r="S136" s="66"/>
      <c r="T136" s="66"/>
      <c r="U136" s="66"/>
      <c r="V136" s="66"/>
      <c r="W136" s="66"/>
    </row>
    <row r="137" spans="1:23" ht="70.95" customHeight="1" x14ac:dyDescent="0.3">
      <c r="A137" s="203">
        <v>52</v>
      </c>
      <c r="B137" s="54" t="s">
        <v>71</v>
      </c>
      <c r="C137" s="43"/>
      <c r="D137" s="198" t="s">
        <v>575</v>
      </c>
      <c r="E137" s="23">
        <v>4</v>
      </c>
      <c r="F137" s="47" t="str">
        <f t="shared" si="24"/>
        <v>Sangat Baik</v>
      </c>
      <c r="G137" s="23">
        <v>3.2</v>
      </c>
      <c r="H137" s="23">
        <f t="shared" si="25"/>
        <v>12.8</v>
      </c>
      <c r="I137" s="48">
        <f t="shared" si="26"/>
        <v>12.8</v>
      </c>
      <c r="J137" s="252"/>
      <c r="K137" s="257"/>
      <c r="L137" s="66"/>
      <c r="M137" s="66"/>
      <c r="N137" s="66"/>
      <c r="O137" s="66"/>
      <c r="P137" s="66"/>
      <c r="Q137" s="66"/>
      <c r="R137" s="66"/>
      <c r="S137" s="66"/>
      <c r="T137" s="66"/>
      <c r="U137" s="66"/>
      <c r="V137" s="66"/>
      <c r="W137" s="66"/>
    </row>
    <row r="138" spans="1:23" ht="79.05" customHeight="1" x14ac:dyDescent="0.3">
      <c r="A138" s="203">
        <v>53</v>
      </c>
      <c r="B138" s="54" t="s">
        <v>72</v>
      </c>
      <c r="C138" s="43"/>
      <c r="D138" s="198" t="s">
        <v>576</v>
      </c>
      <c r="E138" s="23">
        <v>4</v>
      </c>
      <c r="F138" s="47" t="str">
        <f t="shared" si="24"/>
        <v>Sangat Baik</v>
      </c>
      <c r="G138" s="23">
        <v>2.4</v>
      </c>
      <c r="H138" s="23">
        <f t="shared" si="25"/>
        <v>9.6</v>
      </c>
      <c r="I138" s="48">
        <f t="shared" si="26"/>
        <v>9.6</v>
      </c>
      <c r="J138" s="252"/>
      <c r="K138" s="257"/>
      <c r="L138" s="66"/>
      <c r="M138" s="66"/>
      <c r="N138" s="66"/>
      <c r="O138" s="66"/>
      <c r="P138" s="66"/>
      <c r="Q138" s="66"/>
      <c r="R138" s="66"/>
      <c r="S138" s="66"/>
      <c r="T138" s="66"/>
      <c r="U138" s="66"/>
      <c r="V138" s="66"/>
      <c r="W138" s="66"/>
    </row>
    <row r="139" spans="1:23" ht="151.05000000000001" customHeight="1" x14ac:dyDescent="0.3">
      <c r="A139" s="203">
        <v>54</v>
      </c>
      <c r="B139" s="54" t="s">
        <v>73</v>
      </c>
      <c r="C139" s="43"/>
      <c r="D139" s="198" t="s">
        <v>577</v>
      </c>
      <c r="E139" s="23">
        <v>4</v>
      </c>
      <c r="F139" s="47" t="str">
        <f t="shared" si="24"/>
        <v>Sangat Baik</v>
      </c>
      <c r="G139" s="23">
        <v>2.2200000000000002</v>
      </c>
      <c r="H139" s="23">
        <f t="shared" si="25"/>
        <v>8.8800000000000008</v>
      </c>
      <c r="I139" s="48">
        <f>H139</f>
        <v>8.8800000000000008</v>
      </c>
      <c r="J139" s="252"/>
      <c r="K139" s="257"/>
      <c r="L139" s="66"/>
      <c r="M139" s="66"/>
      <c r="N139" s="66"/>
      <c r="O139" s="66"/>
      <c r="P139" s="66"/>
      <c r="Q139" s="66"/>
      <c r="R139" s="66"/>
      <c r="S139" s="66"/>
      <c r="T139" s="66"/>
      <c r="U139" s="66"/>
      <c r="V139" s="66"/>
      <c r="W139" s="66"/>
    </row>
    <row r="140" spans="1:23" ht="50.55" customHeight="1" x14ac:dyDescent="0.3">
      <c r="A140" s="203">
        <v>55</v>
      </c>
      <c r="B140" s="54" t="s">
        <v>74</v>
      </c>
      <c r="C140" s="43"/>
      <c r="D140" s="198" t="s">
        <v>578</v>
      </c>
      <c r="E140" s="23">
        <v>4</v>
      </c>
      <c r="F140" s="47" t="str">
        <f t="shared" si="24"/>
        <v>Sangat Baik</v>
      </c>
      <c r="G140" s="23">
        <v>3.53</v>
      </c>
      <c r="H140" s="23">
        <f t="shared" si="25"/>
        <v>14.12</v>
      </c>
      <c r="I140" s="48">
        <f t="shared" si="26"/>
        <v>14.12</v>
      </c>
      <c r="J140" s="252"/>
      <c r="K140" s="257"/>
      <c r="L140" s="66"/>
      <c r="M140" s="66"/>
      <c r="N140" s="66"/>
      <c r="O140" s="66"/>
      <c r="P140" s="66"/>
      <c r="Q140" s="66"/>
      <c r="R140" s="66"/>
      <c r="S140" s="66"/>
      <c r="T140" s="66"/>
      <c r="U140" s="66"/>
      <c r="V140" s="66"/>
      <c r="W140" s="66"/>
    </row>
    <row r="141" spans="1:23" ht="61.2" customHeight="1" x14ac:dyDescent="0.3">
      <c r="A141" s="203">
        <v>56</v>
      </c>
      <c r="B141" s="54" t="s">
        <v>75</v>
      </c>
      <c r="C141" s="43"/>
      <c r="D141" s="198" t="s">
        <v>579</v>
      </c>
      <c r="E141" s="23">
        <v>4</v>
      </c>
      <c r="F141" s="47" t="str">
        <f t="shared" si="24"/>
        <v>Sangat Baik</v>
      </c>
      <c r="G141" s="23">
        <v>3.53</v>
      </c>
      <c r="H141" s="23">
        <f t="shared" si="25"/>
        <v>14.12</v>
      </c>
      <c r="I141" s="48">
        <f t="shared" si="26"/>
        <v>14.12</v>
      </c>
      <c r="J141" s="252"/>
      <c r="K141" s="257"/>
      <c r="L141" s="66"/>
      <c r="M141" s="66"/>
      <c r="N141" s="66"/>
      <c r="O141" s="66"/>
      <c r="P141" s="66"/>
      <c r="Q141" s="66"/>
      <c r="R141" s="66"/>
      <c r="S141" s="66"/>
      <c r="T141" s="66"/>
      <c r="U141" s="66"/>
      <c r="V141" s="66"/>
      <c r="W141" s="66"/>
    </row>
    <row r="142" spans="1:23" ht="61.05" customHeight="1" x14ac:dyDescent="0.3">
      <c r="A142" s="203">
        <v>57</v>
      </c>
      <c r="B142" s="54" t="s">
        <v>76</v>
      </c>
      <c r="C142" s="43"/>
      <c r="D142" s="198" t="s">
        <v>580</v>
      </c>
      <c r="E142" s="23">
        <v>4</v>
      </c>
      <c r="F142" s="47" t="str">
        <f t="shared" si="24"/>
        <v>Sangat Baik</v>
      </c>
      <c r="G142" s="23">
        <v>3.53</v>
      </c>
      <c r="H142" s="23">
        <f t="shared" si="25"/>
        <v>14.12</v>
      </c>
      <c r="I142" s="48">
        <f t="shared" si="26"/>
        <v>14.12</v>
      </c>
      <c r="J142" s="252"/>
      <c r="K142" s="257"/>
      <c r="L142" s="66"/>
      <c r="M142" s="66"/>
      <c r="N142" s="66"/>
      <c r="O142" s="66"/>
      <c r="P142" s="66"/>
      <c r="Q142" s="66"/>
      <c r="R142" s="66"/>
      <c r="S142" s="66"/>
      <c r="T142" s="66"/>
      <c r="U142" s="66"/>
      <c r="V142" s="66"/>
      <c r="W142" s="66"/>
    </row>
    <row r="143" spans="1:23" ht="63.45" customHeight="1" x14ac:dyDescent="0.3">
      <c r="A143" s="203">
        <v>58</v>
      </c>
      <c r="B143" s="197" t="s">
        <v>581</v>
      </c>
      <c r="C143" s="43"/>
      <c r="D143" s="198" t="s">
        <v>583</v>
      </c>
      <c r="E143" s="23">
        <v>4</v>
      </c>
      <c r="F143" s="47" t="str">
        <f t="shared" si="24"/>
        <v>Sangat Baik</v>
      </c>
      <c r="G143" s="23">
        <v>4.41</v>
      </c>
      <c r="H143" s="23">
        <f t="shared" si="25"/>
        <v>17.64</v>
      </c>
      <c r="I143" s="48">
        <f t="shared" si="26"/>
        <v>17.64</v>
      </c>
      <c r="J143" s="252"/>
      <c r="K143" s="257"/>
      <c r="L143" s="66"/>
      <c r="M143" s="66"/>
      <c r="N143" s="66"/>
      <c r="O143" s="66"/>
      <c r="P143" s="66"/>
      <c r="Q143" s="66"/>
      <c r="R143" s="66"/>
      <c r="S143" s="66"/>
      <c r="T143" s="66"/>
      <c r="U143" s="66"/>
      <c r="V143" s="66"/>
      <c r="W143" s="66"/>
    </row>
    <row r="144" spans="1:23" ht="62.25" customHeight="1" x14ac:dyDescent="0.3">
      <c r="A144" s="203">
        <v>59</v>
      </c>
      <c r="B144" s="197" t="s">
        <v>582</v>
      </c>
      <c r="C144" s="43"/>
      <c r="D144" s="198" t="s">
        <v>584</v>
      </c>
      <c r="E144" s="23">
        <v>4</v>
      </c>
      <c r="F144" s="47" t="str">
        <f t="shared" si="24"/>
        <v>Sangat Baik</v>
      </c>
      <c r="G144" s="23">
        <v>3.53</v>
      </c>
      <c r="H144" s="23">
        <f t="shared" si="25"/>
        <v>14.12</v>
      </c>
      <c r="I144" s="48">
        <f t="shared" si="26"/>
        <v>14.12</v>
      </c>
      <c r="J144" s="252"/>
      <c r="K144" s="257"/>
      <c r="L144" s="66"/>
      <c r="M144" s="66"/>
      <c r="N144" s="66"/>
      <c r="O144" s="66"/>
      <c r="P144" s="66"/>
      <c r="Q144" s="66"/>
      <c r="R144" s="66"/>
      <c r="S144" s="66"/>
      <c r="T144" s="66"/>
      <c r="U144" s="66"/>
      <c r="V144" s="66"/>
      <c r="W144" s="66"/>
    </row>
    <row r="145" spans="1:11" ht="15.75" customHeight="1" x14ac:dyDescent="0.3">
      <c r="A145" s="56"/>
      <c r="B145" s="54"/>
      <c r="C145" s="49"/>
      <c r="D145" s="57" t="s">
        <v>18</v>
      </c>
      <c r="E145" s="23">
        <f>AVERAGE(E131:E144)</f>
        <v>4</v>
      </c>
      <c r="F145" s="47" t="str">
        <f>IF(E145="","",IF(E145=4,"Sangat Baik",IF(AND(E145&gt;=3,E145&lt;4),"Baik",IF(AND(E145&gt;=2,E145&lt;3),"cukup",IF(AND(E145&gt;=1,E145&lt;2),"Kurang",IF(AND(E145&gt;=0,E145&lt;1),"Sangat Kurang",""))))))</f>
        <v>Sangat Baik</v>
      </c>
      <c r="G145" s="23"/>
      <c r="H145" s="23"/>
      <c r="I145" s="263"/>
      <c r="J145" s="237"/>
      <c r="K145" s="239"/>
    </row>
    <row r="146" spans="1:11" ht="15.75" customHeight="1" x14ac:dyDescent="0.3">
      <c r="A146" s="56"/>
      <c r="B146" s="54"/>
      <c r="C146" s="49"/>
      <c r="D146" s="57" t="s">
        <v>16</v>
      </c>
      <c r="E146" s="23"/>
      <c r="F146" s="58"/>
      <c r="G146" s="48">
        <f>SUM(G131:G144)</f>
        <v>40.549999999999997</v>
      </c>
      <c r="H146" s="23">
        <f>SUM(H131:H144)</f>
        <v>162.19999999999999</v>
      </c>
      <c r="I146" s="48">
        <f>SUM(I131:I144)</f>
        <v>162.19999999999999</v>
      </c>
      <c r="J146" s="237"/>
      <c r="K146" s="239"/>
    </row>
    <row r="147" spans="1:11" ht="15.75" customHeight="1" x14ac:dyDescent="0.3">
      <c r="A147" s="51"/>
      <c r="B147" s="52"/>
      <c r="C147" s="3"/>
      <c r="D147" s="67"/>
      <c r="E147" s="5"/>
      <c r="F147" s="68"/>
      <c r="G147" s="5"/>
      <c r="H147" s="5"/>
      <c r="I147" s="264"/>
      <c r="J147" s="224"/>
      <c r="K147" s="239"/>
    </row>
    <row r="148" spans="1:11" ht="34.200000000000003" customHeight="1" x14ac:dyDescent="0.3">
      <c r="A148" s="10" t="s">
        <v>3</v>
      </c>
      <c r="B148" s="11"/>
      <c r="C148" s="12" t="s">
        <v>4</v>
      </c>
      <c r="D148" s="13" t="s">
        <v>5</v>
      </c>
      <c r="E148" s="14" t="s">
        <v>6</v>
      </c>
      <c r="F148" s="15" t="s">
        <v>7</v>
      </c>
      <c r="G148" s="14" t="s">
        <v>8</v>
      </c>
      <c r="H148" s="14" t="s">
        <v>9</v>
      </c>
      <c r="I148" s="16" t="s">
        <v>10</v>
      </c>
      <c r="J148" s="236" t="s">
        <v>11</v>
      </c>
      <c r="K148" s="238" t="s">
        <v>12</v>
      </c>
    </row>
    <row r="149" spans="1:11" ht="15.75" customHeight="1" x14ac:dyDescent="0.3">
      <c r="A149" s="1" t="s">
        <v>77</v>
      </c>
      <c r="B149" s="2"/>
      <c r="C149" s="3"/>
      <c r="D149" s="4"/>
      <c r="E149" s="5"/>
      <c r="F149" s="6"/>
      <c r="G149" s="5"/>
      <c r="H149" s="5"/>
      <c r="I149" s="264"/>
      <c r="J149" s="224"/>
      <c r="K149" s="239"/>
    </row>
    <row r="150" spans="1:11" ht="63.75" customHeight="1" x14ac:dyDescent="0.3">
      <c r="A150" s="203">
        <v>60</v>
      </c>
      <c r="B150" s="54" t="s">
        <v>78</v>
      </c>
      <c r="C150" s="43" t="s">
        <v>79</v>
      </c>
      <c r="D150" s="198" t="s">
        <v>80</v>
      </c>
      <c r="E150" s="23">
        <v>4</v>
      </c>
      <c r="F150" s="47" t="str">
        <f t="shared" ref="F150:F153" si="27">IF(E150="","",IF(E150=4,"Sangat Baik",IF(AND(E150&gt;=3,E150&lt;4),"Baik",IF(AND(E150&gt;=2,E150&lt;3),"cukup",IF(AND(E150&gt;=1,E150&lt;2),"Kurang",IF(AND(E150&gt;=0,E150&lt;1),"Sangat Kurang",""))))))</f>
        <v>Sangat Baik</v>
      </c>
      <c r="G150" s="23">
        <v>1.5</v>
      </c>
      <c r="H150" s="23">
        <f t="shared" ref="H150:H153" si="28">G150*E150</f>
        <v>6</v>
      </c>
      <c r="I150" s="48">
        <f t="shared" ref="I150:I153" si="29">H150</f>
        <v>6</v>
      </c>
      <c r="J150" s="237"/>
      <c r="K150" s="239"/>
    </row>
    <row r="151" spans="1:11" ht="43.5" customHeight="1" x14ac:dyDescent="0.3">
      <c r="A151" s="203">
        <v>61</v>
      </c>
      <c r="B151" s="54" t="s">
        <v>81</v>
      </c>
      <c r="C151" s="49" t="s">
        <v>82</v>
      </c>
      <c r="D151" s="198" t="s">
        <v>585</v>
      </c>
      <c r="E151" s="23">
        <v>4</v>
      </c>
      <c r="F151" s="47" t="str">
        <f t="shared" si="27"/>
        <v>Sangat Baik</v>
      </c>
      <c r="G151" s="23">
        <v>2</v>
      </c>
      <c r="H151" s="23">
        <f t="shared" si="28"/>
        <v>8</v>
      </c>
      <c r="I151" s="48">
        <f t="shared" si="29"/>
        <v>8</v>
      </c>
      <c r="J151" s="237"/>
      <c r="K151" s="239"/>
    </row>
    <row r="152" spans="1:11" ht="35.25" customHeight="1" x14ac:dyDescent="0.3">
      <c r="A152" s="203">
        <v>62</v>
      </c>
      <c r="B152" s="54" t="s">
        <v>83</v>
      </c>
      <c r="C152" s="65" t="s">
        <v>84</v>
      </c>
      <c r="D152" s="44" t="s">
        <v>85</v>
      </c>
      <c r="E152" s="23">
        <v>4</v>
      </c>
      <c r="F152" s="47" t="str">
        <f t="shared" si="27"/>
        <v>Sangat Baik</v>
      </c>
      <c r="G152" s="23">
        <v>1.5</v>
      </c>
      <c r="H152" s="23">
        <f t="shared" si="28"/>
        <v>6</v>
      </c>
      <c r="I152" s="48">
        <f t="shared" si="29"/>
        <v>6</v>
      </c>
      <c r="J152" s="237"/>
      <c r="K152" s="239"/>
    </row>
    <row r="153" spans="1:11" ht="55.5" customHeight="1" x14ac:dyDescent="0.3">
      <c r="A153" s="203">
        <v>63</v>
      </c>
      <c r="B153" s="54" t="s">
        <v>86</v>
      </c>
      <c r="C153" s="213" t="s">
        <v>586</v>
      </c>
      <c r="D153" s="198" t="s">
        <v>587</v>
      </c>
      <c r="E153" s="23">
        <v>4</v>
      </c>
      <c r="F153" s="47" t="str">
        <f t="shared" si="27"/>
        <v>Sangat Baik</v>
      </c>
      <c r="G153" s="23">
        <v>1</v>
      </c>
      <c r="H153" s="23">
        <f t="shared" si="28"/>
        <v>4</v>
      </c>
      <c r="I153" s="48">
        <f t="shared" si="29"/>
        <v>4</v>
      </c>
      <c r="J153" s="237"/>
      <c r="K153" s="239"/>
    </row>
    <row r="154" spans="1:11" ht="15.75" customHeight="1" x14ac:dyDescent="0.3">
      <c r="A154" s="56"/>
      <c r="B154" s="54"/>
      <c r="C154" s="49"/>
      <c r="D154" s="57" t="s">
        <v>18</v>
      </c>
      <c r="E154" s="23">
        <f>AVERAGE(E150:E153)</f>
        <v>4</v>
      </c>
      <c r="F154" s="47" t="str">
        <f>IF(E154="","",IF(E154=4,"Sangat Baik",IF(AND(E154&gt;=3,E154&lt;4),"Baik",IF(AND(E154&gt;=2,E154&lt;3),"cukup",IF(AND(E154&gt;=1,E154&lt;2),"Kurang",IF(AND(E154&gt;=0,E154&lt;1),"Sangat Kurang",""))))))</f>
        <v>Sangat Baik</v>
      </c>
      <c r="G154" s="23"/>
      <c r="H154" s="23"/>
      <c r="I154" s="263"/>
      <c r="J154" s="237"/>
      <c r="K154" s="239"/>
    </row>
    <row r="155" spans="1:11" ht="15.75" customHeight="1" x14ac:dyDescent="0.3">
      <c r="A155" s="56"/>
      <c r="B155" s="54"/>
      <c r="C155" s="49"/>
      <c r="D155" s="57" t="s">
        <v>16</v>
      </c>
      <c r="E155" s="23"/>
      <c r="F155" s="58"/>
      <c r="G155" s="48">
        <f>SUM(G150:G153)</f>
        <v>6</v>
      </c>
      <c r="H155" s="23">
        <f>SUM(H150:H153)</f>
        <v>24</v>
      </c>
      <c r="I155" s="48">
        <f>SUM(I150:I153)</f>
        <v>24</v>
      </c>
      <c r="J155" s="237"/>
      <c r="K155" s="239"/>
    </row>
    <row r="156" spans="1:11" ht="15.75" customHeight="1" x14ac:dyDescent="0.3">
      <c r="A156" s="226"/>
      <c r="B156" s="219"/>
      <c r="C156" s="220"/>
      <c r="D156" s="221"/>
      <c r="E156" s="222"/>
      <c r="F156" s="223"/>
      <c r="G156" s="222"/>
      <c r="H156" s="222"/>
      <c r="I156" s="264"/>
      <c r="J156" s="224"/>
      <c r="K156" s="224"/>
    </row>
    <row r="157" spans="1:11" ht="15.75" customHeight="1" x14ac:dyDescent="0.3">
      <c r="A157" s="226"/>
      <c r="B157" s="219"/>
      <c r="C157" s="220"/>
      <c r="D157" s="221"/>
      <c r="E157" s="222"/>
      <c r="F157" s="223"/>
      <c r="G157" s="283"/>
      <c r="H157" s="222"/>
      <c r="I157" s="283">
        <f>I155+I146+I127+I117+I107+I90+I75+I61+I52+I19+I13+I9</f>
        <v>399.58000000000004</v>
      </c>
      <c r="J157" s="224"/>
      <c r="K157" s="224"/>
    </row>
    <row r="158" spans="1:11" ht="15.75" customHeight="1" x14ac:dyDescent="0.3">
      <c r="A158" s="226"/>
      <c r="B158" s="219"/>
      <c r="C158" s="220"/>
      <c r="D158" s="221"/>
      <c r="E158" s="222"/>
      <c r="F158" s="223"/>
      <c r="G158" s="283"/>
      <c r="H158" s="222"/>
      <c r="I158" s="283"/>
      <c r="J158" s="224"/>
      <c r="K158" s="224"/>
    </row>
    <row r="159" spans="1:11" ht="15.75" customHeight="1" x14ac:dyDescent="0.3">
      <c r="A159" s="226"/>
      <c r="B159" s="219"/>
      <c r="C159" s="220"/>
      <c r="D159" s="221"/>
      <c r="E159" s="222"/>
      <c r="F159" s="223"/>
      <c r="G159" s="283"/>
      <c r="H159" s="222"/>
      <c r="I159" s="283"/>
      <c r="J159" s="224"/>
      <c r="K159" s="224"/>
    </row>
    <row r="160" spans="1:11" ht="15.75" customHeight="1" x14ac:dyDescent="0.3">
      <c r="A160" s="226"/>
      <c r="B160" s="219"/>
      <c r="C160" s="220"/>
      <c r="D160" s="221"/>
      <c r="E160" s="222"/>
      <c r="F160" s="223"/>
      <c r="G160" s="269"/>
      <c r="H160" s="222"/>
      <c r="I160" s="264"/>
      <c r="J160" s="224"/>
      <c r="K160" s="224"/>
    </row>
    <row r="161" spans="1:11" ht="15.75" customHeight="1" x14ac:dyDescent="0.3">
      <c r="A161" s="51"/>
      <c r="B161" s="52"/>
      <c r="C161" s="3"/>
      <c r="D161" s="4"/>
      <c r="E161" s="5"/>
      <c r="F161" s="6"/>
      <c r="G161" s="5"/>
      <c r="H161" s="5"/>
      <c r="I161" s="228"/>
      <c r="J161" s="224"/>
      <c r="K161" s="224"/>
    </row>
    <row r="162" spans="1:11" s="225" customFormat="1" ht="34.200000000000003" customHeight="1" x14ac:dyDescent="0.3">
      <c r="A162" s="10" t="s">
        <v>3</v>
      </c>
      <c r="B162" s="11"/>
      <c r="C162" s="12" t="s">
        <v>4</v>
      </c>
      <c r="D162" s="13" t="s">
        <v>5</v>
      </c>
      <c r="E162" s="14" t="s">
        <v>6</v>
      </c>
      <c r="F162" s="15" t="s">
        <v>7</v>
      </c>
      <c r="G162" s="14" t="s">
        <v>8</v>
      </c>
      <c r="H162" s="14" t="s">
        <v>9</v>
      </c>
      <c r="I162" s="16" t="s">
        <v>10</v>
      </c>
      <c r="J162" s="236" t="s">
        <v>11</v>
      </c>
      <c r="K162" s="238" t="s">
        <v>12</v>
      </c>
    </row>
    <row r="163" spans="1:11" s="225" customFormat="1" ht="15" customHeight="1" x14ac:dyDescent="0.3">
      <c r="A163" s="309" t="s">
        <v>588</v>
      </c>
      <c r="B163" s="309"/>
      <c r="C163" s="309"/>
      <c r="D163" s="309"/>
      <c r="E163" s="222"/>
      <c r="F163" s="227"/>
      <c r="G163" s="222"/>
      <c r="H163" s="222"/>
      <c r="I163" s="222"/>
      <c r="J163" s="224"/>
      <c r="K163" s="239"/>
    </row>
    <row r="164" spans="1:11" s="225" customFormat="1" ht="15" customHeight="1" x14ac:dyDescent="0.3">
      <c r="A164" s="241"/>
      <c r="B164" s="211"/>
      <c r="C164" s="242" t="s">
        <v>591</v>
      </c>
      <c r="D164" s="243" t="s">
        <v>590</v>
      </c>
      <c r="E164" s="233"/>
      <c r="F164" s="244"/>
      <c r="G164" s="233"/>
      <c r="H164" s="233"/>
      <c r="I164" s="233"/>
      <c r="J164" s="253"/>
      <c r="K164" s="239"/>
    </row>
    <row r="165" spans="1:11" s="225" customFormat="1" ht="15" customHeight="1" x14ac:dyDescent="0.3">
      <c r="A165" s="241"/>
      <c r="B165" s="211"/>
      <c r="C165" s="242"/>
      <c r="D165" s="245" t="s">
        <v>589</v>
      </c>
      <c r="E165" s="233"/>
      <c r="F165" s="244"/>
      <c r="G165" s="233"/>
      <c r="H165" s="233"/>
      <c r="I165" s="233"/>
      <c r="J165" s="253"/>
      <c r="K165" s="239"/>
    </row>
    <row r="166" spans="1:11" s="225" customFormat="1" ht="15" customHeight="1" x14ac:dyDescent="0.3">
      <c r="A166" s="246"/>
      <c r="B166" s="246"/>
      <c r="C166" s="246"/>
      <c r="D166" s="245" t="s">
        <v>589</v>
      </c>
      <c r="E166" s="233"/>
      <c r="F166" s="244"/>
      <c r="G166" s="246"/>
      <c r="H166" s="246"/>
      <c r="I166" s="246"/>
      <c r="J166" s="254"/>
      <c r="K166" s="240"/>
    </row>
    <row r="167" spans="1:11" s="225" customFormat="1" ht="15" customHeight="1" x14ac:dyDescent="0.3">
      <c r="A167" s="246"/>
      <c r="B167" s="246"/>
      <c r="C167" s="246"/>
      <c r="D167" s="245"/>
      <c r="E167" s="233"/>
      <c r="F167" s="244"/>
      <c r="G167" s="246"/>
      <c r="H167" s="246"/>
      <c r="I167" s="246"/>
      <c r="J167" s="254"/>
      <c r="K167" s="240"/>
    </row>
    <row r="168" spans="1:11" s="225" customFormat="1" ht="15" customHeight="1" x14ac:dyDescent="0.3">
      <c r="A168" s="240"/>
      <c r="B168" s="240"/>
      <c r="C168" s="240"/>
      <c r="D168" s="247"/>
      <c r="E168" s="248"/>
      <c r="F168" s="244"/>
      <c r="G168" s="240"/>
      <c r="H168" s="240"/>
      <c r="I168" s="246"/>
      <c r="J168" s="255"/>
      <c r="K168" s="240"/>
    </row>
    <row r="169" spans="1:11" s="225" customFormat="1" ht="15.75" customHeight="1" x14ac:dyDescent="0.3">
      <c r="A169" s="240"/>
      <c r="B169" s="240"/>
      <c r="C169" s="240"/>
      <c r="D169" s="247"/>
      <c r="E169" s="248"/>
      <c r="F169" s="240"/>
      <c r="G169" s="240"/>
      <c r="H169" s="240"/>
      <c r="I169" s="246"/>
      <c r="J169" s="255"/>
      <c r="K169" s="240"/>
    </row>
    <row r="170" spans="1:11" s="225" customFormat="1" ht="15.75" customHeight="1" x14ac:dyDescent="0.3">
      <c r="A170" s="240"/>
      <c r="B170" s="240"/>
      <c r="C170" s="240"/>
      <c r="D170" s="247"/>
      <c r="E170" s="248"/>
      <c r="F170" s="240"/>
      <c r="G170" s="240"/>
      <c r="H170" s="240"/>
      <c r="I170" s="246"/>
      <c r="J170" s="255"/>
      <c r="K170" s="240"/>
    </row>
    <row r="171" spans="1:11" ht="15.75" customHeight="1" x14ac:dyDescent="0.3">
      <c r="D171" s="69"/>
      <c r="E171" s="70"/>
      <c r="I171" s="71"/>
    </row>
    <row r="172" spans="1:11" ht="15.75" customHeight="1" x14ac:dyDescent="0.3">
      <c r="D172" s="69"/>
      <c r="E172" s="70"/>
      <c r="I172" s="71"/>
    </row>
    <row r="173" spans="1:11" ht="15.75" customHeight="1" x14ac:dyDescent="0.3">
      <c r="D173" s="69"/>
      <c r="E173" s="70"/>
      <c r="I173" s="71"/>
    </row>
    <row r="174" spans="1:11" ht="15.75" customHeight="1" x14ac:dyDescent="0.3">
      <c r="D174" s="69"/>
      <c r="E174" s="70"/>
      <c r="I174" s="71"/>
    </row>
    <row r="175" spans="1:11" ht="15.75" customHeight="1" x14ac:dyDescent="0.3">
      <c r="D175" s="69"/>
      <c r="E175" s="70"/>
      <c r="I175" s="71"/>
    </row>
    <row r="176" spans="1:11" ht="15.75" customHeight="1" x14ac:dyDescent="0.3">
      <c r="D176" s="69"/>
      <c r="E176" s="70"/>
      <c r="I176" s="71"/>
    </row>
    <row r="177" spans="4:9" ht="15.75" customHeight="1" x14ac:dyDescent="0.3">
      <c r="D177" s="69"/>
      <c r="E177" s="70"/>
      <c r="I177" s="71"/>
    </row>
    <row r="178" spans="4:9" ht="15.75" customHeight="1" x14ac:dyDescent="0.3">
      <c r="D178" s="69"/>
      <c r="E178" s="70"/>
      <c r="I178" s="71"/>
    </row>
    <row r="179" spans="4:9" ht="15.75" customHeight="1" x14ac:dyDescent="0.3">
      <c r="D179" s="69"/>
      <c r="E179" s="70"/>
      <c r="I179" s="71"/>
    </row>
    <row r="180" spans="4:9" ht="15.75" customHeight="1" x14ac:dyDescent="0.3">
      <c r="D180" s="69"/>
      <c r="E180" s="70"/>
      <c r="I180" s="71"/>
    </row>
    <row r="181" spans="4:9" ht="15.75" customHeight="1" x14ac:dyDescent="0.3">
      <c r="D181" s="69"/>
      <c r="E181" s="70"/>
      <c r="I181" s="71"/>
    </row>
    <row r="182" spans="4:9" ht="15.75" customHeight="1" x14ac:dyDescent="0.3">
      <c r="D182" s="69"/>
      <c r="E182" s="70"/>
      <c r="I182" s="71"/>
    </row>
    <row r="183" spans="4:9" ht="15.75" customHeight="1" x14ac:dyDescent="0.3">
      <c r="D183" s="69"/>
      <c r="E183" s="70"/>
      <c r="I183" s="71"/>
    </row>
    <row r="184" spans="4:9" ht="15.75" customHeight="1" x14ac:dyDescent="0.3">
      <c r="D184" s="69"/>
      <c r="E184" s="70"/>
      <c r="I184" s="71"/>
    </row>
    <row r="185" spans="4:9" ht="15.75" customHeight="1" x14ac:dyDescent="0.3">
      <c r="D185" s="69"/>
      <c r="E185" s="70"/>
      <c r="I185" s="71"/>
    </row>
    <row r="186" spans="4:9" ht="15.75" customHeight="1" x14ac:dyDescent="0.3">
      <c r="D186" s="69"/>
      <c r="E186" s="70"/>
      <c r="I186" s="71"/>
    </row>
    <row r="187" spans="4:9" ht="15.75" customHeight="1" x14ac:dyDescent="0.3">
      <c r="D187" s="69"/>
      <c r="E187" s="70"/>
      <c r="I187" s="71"/>
    </row>
    <row r="188" spans="4:9" ht="15.75" customHeight="1" x14ac:dyDescent="0.3">
      <c r="D188" s="69"/>
      <c r="E188" s="70"/>
      <c r="I188" s="71"/>
    </row>
    <row r="189" spans="4:9" ht="15.75" customHeight="1" x14ac:dyDescent="0.3">
      <c r="D189" s="69"/>
      <c r="E189" s="70"/>
      <c r="I189" s="71"/>
    </row>
    <row r="190" spans="4:9" ht="15.75" customHeight="1" x14ac:dyDescent="0.3">
      <c r="D190" s="69"/>
      <c r="E190" s="70"/>
      <c r="I190" s="71"/>
    </row>
    <row r="191" spans="4:9" ht="15.75" customHeight="1" x14ac:dyDescent="0.3">
      <c r="D191" s="69"/>
      <c r="E191" s="70"/>
      <c r="I191" s="71"/>
    </row>
    <row r="192" spans="4:9" ht="15.75" customHeight="1" x14ac:dyDescent="0.3">
      <c r="D192" s="69"/>
      <c r="E192" s="70"/>
      <c r="I192" s="71"/>
    </row>
    <row r="193" spans="4:9" ht="15.75" customHeight="1" x14ac:dyDescent="0.3">
      <c r="D193" s="69"/>
      <c r="E193" s="70"/>
      <c r="I193" s="71"/>
    </row>
    <row r="194" spans="4:9" ht="15.75" customHeight="1" x14ac:dyDescent="0.3">
      <c r="D194" s="69"/>
      <c r="E194" s="70"/>
      <c r="I194" s="71"/>
    </row>
    <row r="195" spans="4:9" ht="15.75" customHeight="1" x14ac:dyDescent="0.3">
      <c r="D195" s="69"/>
      <c r="E195" s="70"/>
      <c r="I195" s="71"/>
    </row>
    <row r="196" spans="4:9" ht="15.75" customHeight="1" x14ac:dyDescent="0.3">
      <c r="D196" s="69"/>
      <c r="E196" s="70"/>
      <c r="I196" s="71"/>
    </row>
    <row r="197" spans="4:9" ht="15.75" customHeight="1" x14ac:dyDescent="0.3">
      <c r="D197" s="69"/>
      <c r="E197" s="70"/>
      <c r="I197" s="71"/>
    </row>
    <row r="198" spans="4:9" ht="15.75" customHeight="1" x14ac:dyDescent="0.3">
      <c r="D198" s="69"/>
      <c r="E198" s="70"/>
      <c r="I198" s="71"/>
    </row>
    <row r="199" spans="4:9" ht="15.75" customHeight="1" x14ac:dyDescent="0.3">
      <c r="D199" s="69"/>
      <c r="E199" s="70"/>
      <c r="I199" s="71"/>
    </row>
    <row r="200" spans="4:9" ht="15.75" customHeight="1" x14ac:dyDescent="0.3">
      <c r="D200" s="69"/>
      <c r="E200" s="70"/>
      <c r="I200" s="71"/>
    </row>
    <row r="201" spans="4:9" ht="15.75" customHeight="1" x14ac:dyDescent="0.3">
      <c r="D201" s="69"/>
      <c r="E201" s="70"/>
      <c r="I201" s="71"/>
    </row>
    <row r="202" spans="4:9" ht="15.75" customHeight="1" x14ac:dyDescent="0.3">
      <c r="D202" s="69"/>
      <c r="E202" s="70"/>
      <c r="I202" s="71"/>
    </row>
    <row r="203" spans="4:9" ht="15.75" customHeight="1" x14ac:dyDescent="0.3">
      <c r="D203" s="69"/>
      <c r="E203" s="70"/>
      <c r="I203" s="71"/>
    </row>
    <row r="204" spans="4:9" ht="15.75" customHeight="1" x14ac:dyDescent="0.3">
      <c r="D204" s="69"/>
      <c r="E204" s="70"/>
      <c r="I204" s="71"/>
    </row>
    <row r="205" spans="4:9" ht="15.75" customHeight="1" x14ac:dyDescent="0.3">
      <c r="D205" s="69"/>
      <c r="E205" s="70"/>
      <c r="I205" s="71"/>
    </row>
    <row r="206" spans="4:9" ht="15.75" customHeight="1" x14ac:dyDescent="0.3">
      <c r="D206" s="69"/>
      <c r="E206" s="70"/>
      <c r="I206" s="71"/>
    </row>
    <row r="207" spans="4:9" ht="15.75" customHeight="1" x14ac:dyDescent="0.3">
      <c r="D207" s="69"/>
      <c r="E207" s="70"/>
      <c r="I207" s="71"/>
    </row>
    <row r="208" spans="4:9" ht="15.75" customHeight="1" x14ac:dyDescent="0.3">
      <c r="D208" s="69"/>
      <c r="E208" s="70"/>
      <c r="I208" s="71"/>
    </row>
    <row r="209" spans="4:9" ht="15.75" customHeight="1" x14ac:dyDescent="0.3">
      <c r="D209" s="69"/>
      <c r="E209" s="70"/>
      <c r="I209" s="71"/>
    </row>
    <row r="210" spans="4:9" ht="15.75" customHeight="1" x14ac:dyDescent="0.3">
      <c r="D210" s="69"/>
      <c r="E210" s="70"/>
      <c r="I210" s="71"/>
    </row>
    <row r="211" spans="4:9" ht="15.75" customHeight="1" x14ac:dyDescent="0.3">
      <c r="D211" s="69"/>
      <c r="E211" s="70"/>
      <c r="I211" s="71"/>
    </row>
    <row r="212" spans="4:9" ht="15.75" customHeight="1" x14ac:dyDescent="0.3">
      <c r="D212" s="69"/>
      <c r="E212" s="70"/>
      <c r="I212" s="71"/>
    </row>
    <row r="213" spans="4:9" ht="15.75" customHeight="1" x14ac:dyDescent="0.3">
      <c r="D213" s="69"/>
      <c r="E213" s="70"/>
      <c r="I213" s="71"/>
    </row>
    <row r="214" spans="4:9" ht="15.75" customHeight="1" x14ac:dyDescent="0.3">
      <c r="D214" s="69"/>
      <c r="E214" s="70"/>
      <c r="I214" s="71"/>
    </row>
    <row r="215" spans="4:9" ht="15.75" customHeight="1" x14ac:dyDescent="0.3">
      <c r="D215" s="69"/>
      <c r="E215" s="70"/>
      <c r="I215" s="71"/>
    </row>
    <row r="216" spans="4:9" ht="15.75" customHeight="1" x14ac:dyDescent="0.3">
      <c r="D216" s="69"/>
      <c r="E216" s="70"/>
      <c r="I216" s="71"/>
    </row>
    <row r="217" spans="4:9" ht="15.75" customHeight="1" x14ac:dyDescent="0.3">
      <c r="D217" s="69"/>
      <c r="E217" s="70"/>
      <c r="I217" s="71"/>
    </row>
    <row r="218" spans="4:9" ht="15.75" customHeight="1" x14ac:dyDescent="0.3">
      <c r="D218" s="69"/>
      <c r="E218" s="70"/>
      <c r="I218" s="71"/>
    </row>
    <row r="219" spans="4:9" ht="15.75" customHeight="1" x14ac:dyDescent="0.3">
      <c r="D219" s="69"/>
      <c r="E219" s="70"/>
      <c r="I219" s="71"/>
    </row>
    <row r="220" spans="4:9" ht="15.75" customHeight="1" x14ac:dyDescent="0.3">
      <c r="D220" s="69"/>
      <c r="E220" s="70"/>
      <c r="I220" s="71"/>
    </row>
    <row r="221" spans="4:9" ht="15.75" customHeight="1" x14ac:dyDescent="0.3">
      <c r="D221" s="69"/>
      <c r="E221" s="70"/>
      <c r="I221" s="71"/>
    </row>
    <row r="222" spans="4:9" ht="15.75" customHeight="1" x14ac:dyDescent="0.3">
      <c r="D222" s="69"/>
      <c r="E222" s="70"/>
      <c r="I222" s="71"/>
    </row>
    <row r="223" spans="4:9" ht="15.75" customHeight="1" x14ac:dyDescent="0.3">
      <c r="D223" s="69"/>
      <c r="E223" s="70"/>
      <c r="I223" s="71"/>
    </row>
    <row r="224" spans="4:9" ht="15.75" customHeight="1" x14ac:dyDescent="0.3">
      <c r="D224" s="69"/>
      <c r="E224" s="70"/>
      <c r="I224" s="71"/>
    </row>
    <row r="225" spans="4:9" ht="15.75" customHeight="1" x14ac:dyDescent="0.3">
      <c r="D225" s="69"/>
      <c r="E225" s="70"/>
      <c r="I225" s="71"/>
    </row>
    <row r="226" spans="4:9" ht="15.75" customHeight="1" x14ac:dyDescent="0.3">
      <c r="D226" s="69"/>
      <c r="E226" s="70"/>
      <c r="I226" s="71"/>
    </row>
    <row r="227" spans="4:9" ht="15.75" customHeight="1" x14ac:dyDescent="0.3">
      <c r="D227" s="69"/>
      <c r="E227" s="70"/>
      <c r="I227" s="71"/>
    </row>
    <row r="228" spans="4:9" ht="15.75" customHeight="1" x14ac:dyDescent="0.3">
      <c r="D228" s="69"/>
      <c r="E228" s="70"/>
      <c r="I228" s="71"/>
    </row>
    <row r="229" spans="4:9" ht="15.75" customHeight="1" x14ac:dyDescent="0.3">
      <c r="D229" s="69"/>
      <c r="E229" s="70"/>
      <c r="I229" s="71"/>
    </row>
    <row r="230" spans="4:9" ht="15.75" customHeight="1" x14ac:dyDescent="0.3">
      <c r="D230" s="69"/>
      <c r="E230" s="70"/>
      <c r="I230" s="71"/>
    </row>
    <row r="231" spans="4:9" ht="15.75" customHeight="1" x14ac:dyDescent="0.3">
      <c r="D231" s="69"/>
      <c r="E231" s="70"/>
      <c r="I231" s="71"/>
    </row>
    <row r="232" spans="4:9" ht="15.75" customHeight="1" x14ac:dyDescent="0.3">
      <c r="D232" s="69"/>
      <c r="E232" s="70"/>
      <c r="I232" s="71"/>
    </row>
    <row r="233" spans="4:9" ht="15.75" customHeight="1" x14ac:dyDescent="0.3">
      <c r="D233" s="69"/>
      <c r="E233" s="70"/>
      <c r="I233" s="71"/>
    </row>
    <row r="234" spans="4:9" ht="15.75" customHeight="1" x14ac:dyDescent="0.3">
      <c r="D234" s="69"/>
      <c r="E234" s="70"/>
      <c r="I234" s="71"/>
    </row>
    <row r="235" spans="4:9" ht="15.75" customHeight="1" x14ac:dyDescent="0.3">
      <c r="D235" s="69"/>
      <c r="E235" s="70"/>
      <c r="I235" s="71"/>
    </row>
    <row r="236" spans="4:9" ht="15.75" customHeight="1" x14ac:dyDescent="0.3">
      <c r="D236" s="69"/>
      <c r="E236" s="70"/>
      <c r="I236" s="71"/>
    </row>
    <row r="237" spans="4:9" ht="15.75" customHeight="1" x14ac:dyDescent="0.3">
      <c r="D237" s="69"/>
      <c r="E237" s="70"/>
      <c r="I237" s="71"/>
    </row>
    <row r="238" spans="4:9" ht="15.75" customHeight="1" x14ac:dyDescent="0.3">
      <c r="D238" s="69"/>
      <c r="E238" s="70"/>
      <c r="I238" s="71"/>
    </row>
    <row r="239" spans="4:9" ht="15.75" customHeight="1" x14ac:dyDescent="0.3">
      <c r="D239" s="69"/>
      <c r="E239" s="70"/>
      <c r="I239" s="71"/>
    </row>
    <row r="240" spans="4:9" ht="15.75" customHeight="1" x14ac:dyDescent="0.3">
      <c r="D240" s="69"/>
      <c r="E240" s="70"/>
      <c r="I240" s="71"/>
    </row>
    <row r="241" spans="4:9" ht="15.75" customHeight="1" x14ac:dyDescent="0.3">
      <c r="D241" s="69"/>
      <c r="E241" s="70"/>
      <c r="I241" s="71"/>
    </row>
    <row r="242" spans="4:9" ht="15.75" customHeight="1" x14ac:dyDescent="0.3">
      <c r="D242" s="69"/>
      <c r="E242" s="70"/>
      <c r="I242" s="71"/>
    </row>
    <row r="243" spans="4:9" ht="15.75" customHeight="1" x14ac:dyDescent="0.3">
      <c r="D243" s="69"/>
      <c r="E243" s="70"/>
      <c r="I243" s="71"/>
    </row>
    <row r="244" spans="4:9" ht="15.75" customHeight="1" x14ac:dyDescent="0.3">
      <c r="D244" s="69"/>
      <c r="E244" s="70"/>
      <c r="I244" s="71"/>
    </row>
    <row r="245" spans="4:9" ht="15.75" customHeight="1" x14ac:dyDescent="0.3">
      <c r="D245" s="69"/>
      <c r="E245" s="70"/>
      <c r="I245" s="71"/>
    </row>
    <row r="246" spans="4:9" ht="15.75" customHeight="1" x14ac:dyDescent="0.3">
      <c r="D246" s="69"/>
      <c r="E246" s="70"/>
      <c r="I246" s="71"/>
    </row>
    <row r="247" spans="4:9" ht="15.75" customHeight="1" x14ac:dyDescent="0.3">
      <c r="D247" s="69"/>
      <c r="E247" s="70"/>
      <c r="I247" s="71"/>
    </row>
    <row r="248" spans="4:9" ht="15.75" customHeight="1" x14ac:dyDescent="0.3">
      <c r="D248" s="69"/>
      <c r="E248" s="70"/>
      <c r="I248" s="71"/>
    </row>
    <row r="249" spans="4:9" ht="15.75" customHeight="1" x14ac:dyDescent="0.3">
      <c r="D249" s="69"/>
      <c r="E249" s="70"/>
      <c r="I249" s="71"/>
    </row>
    <row r="250" spans="4:9" ht="15.75" customHeight="1" x14ac:dyDescent="0.3">
      <c r="D250" s="69"/>
      <c r="E250" s="70"/>
      <c r="I250" s="71"/>
    </row>
    <row r="251" spans="4:9" ht="15.75" customHeight="1" x14ac:dyDescent="0.3">
      <c r="D251" s="69"/>
      <c r="E251" s="70"/>
      <c r="I251" s="71"/>
    </row>
    <row r="252" spans="4:9" ht="15.75" customHeight="1" x14ac:dyDescent="0.3">
      <c r="D252" s="69"/>
      <c r="E252" s="70"/>
      <c r="I252" s="71"/>
    </row>
    <row r="253" spans="4:9" ht="15.75" customHeight="1" x14ac:dyDescent="0.3">
      <c r="D253" s="69"/>
      <c r="E253" s="70"/>
      <c r="I253" s="71"/>
    </row>
    <row r="254" spans="4:9" ht="15.75" customHeight="1" x14ac:dyDescent="0.3">
      <c r="D254" s="69"/>
      <c r="E254" s="70"/>
      <c r="I254" s="71"/>
    </row>
    <row r="255" spans="4:9" ht="15.75" customHeight="1" x14ac:dyDescent="0.3">
      <c r="D255" s="69"/>
      <c r="E255" s="70"/>
      <c r="I255" s="71"/>
    </row>
    <row r="256" spans="4:9" ht="15.75" customHeight="1" x14ac:dyDescent="0.3">
      <c r="D256" s="69"/>
      <c r="E256" s="70"/>
      <c r="I256" s="71"/>
    </row>
    <row r="257" spans="4:9" ht="15.75" customHeight="1" x14ac:dyDescent="0.3">
      <c r="D257" s="69"/>
      <c r="E257" s="70"/>
      <c r="I257" s="71"/>
    </row>
    <row r="258" spans="4:9" ht="15.75" customHeight="1" x14ac:dyDescent="0.3">
      <c r="D258" s="69"/>
      <c r="E258" s="70"/>
      <c r="I258" s="71"/>
    </row>
    <row r="259" spans="4:9" ht="15.75" customHeight="1" x14ac:dyDescent="0.3">
      <c r="D259" s="69"/>
      <c r="E259" s="70"/>
      <c r="I259" s="71"/>
    </row>
    <row r="260" spans="4:9" ht="15.75" customHeight="1" x14ac:dyDescent="0.3">
      <c r="D260" s="69"/>
      <c r="E260" s="70"/>
      <c r="I260" s="71"/>
    </row>
    <row r="261" spans="4:9" ht="15.75" customHeight="1" x14ac:dyDescent="0.3">
      <c r="D261" s="69"/>
      <c r="E261" s="70"/>
      <c r="I261" s="71"/>
    </row>
    <row r="262" spans="4:9" ht="15.75" customHeight="1" x14ac:dyDescent="0.3">
      <c r="D262" s="69"/>
      <c r="E262" s="70"/>
      <c r="I262" s="71"/>
    </row>
    <row r="263" spans="4:9" ht="15.75" customHeight="1" x14ac:dyDescent="0.3">
      <c r="D263" s="69"/>
      <c r="E263" s="70"/>
      <c r="I263" s="71"/>
    </row>
    <row r="264" spans="4:9" ht="15.75" customHeight="1" x14ac:dyDescent="0.3">
      <c r="D264" s="69"/>
      <c r="E264" s="70"/>
      <c r="I264" s="71"/>
    </row>
    <row r="265" spans="4:9" ht="15.75" customHeight="1" x14ac:dyDescent="0.3">
      <c r="D265" s="69"/>
      <c r="E265" s="70"/>
      <c r="I265" s="71"/>
    </row>
    <row r="266" spans="4:9" ht="15.75" customHeight="1" x14ac:dyDescent="0.3">
      <c r="D266" s="69"/>
      <c r="E266" s="70"/>
      <c r="I266" s="71"/>
    </row>
    <row r="267" spans="4:9" ht="15.75" customHeight="1" x14ac:dyDescent="0.3">
      <c r="D267" s="69"/>
      <c r="E267" s="70"/>
      <c r="I267" s="71"/>
    </row>
    <row r="268" spans="4:9" ht="15.75" customHeight="1" x14ac:dyDescent="0.3">
      <c r="D268" s="69"/>
      <c r="E268" s="70"/>
      <c r="I268" s="71"/>
    </row>
    <row r="269" spans="4:9" ht="15.75" customHeight="1" x14ac:dyDescent="0.3">
      <c r="D269" s="69"/>
      <c r="E269" s="70"/>
      <c r="I269" s="71"/>
    </row>
    <row r="270" spans="4:9" ht="15.75" customHeight="1" x14ac:dyDescent="0.3">
      <c r="D270" s="69"/>
      <c r="E270" s="70"/>
      <c r="I270" s="71"/>
    </row>
    <row r="271" spans="4:9" ht="15.75" customHeight="1" x14ac:dyDescent="0.3">
      <c r="D271" s="69"/>
      <c r="E271" s="70"/>
      <c r="I271" s="71"/>
    </row>
    <row r="272" spans="4:9" ht="15.75" customHeight="1" x14ac:dyDescent="0.3">
      <c r="D272" s="69"/>
      <c r="E272" s="70"/>
      <c r="I272" s="71"/>
    </row>
    <row r="273" spans="4:9" ht="15.75" customHeight="1" x14ac:dyDescent="0.3">
      <c r="D273" s="69"/>
      <c r="E273" s="70"/>
      <c r="I273" s="71"/>
    </row>
    <row r="274" spans="4:9" ht="15.75" customHeight="1" x14ac:dyDescent="0.3">
      <c r="D274" s="69"/>
      <c r="E274" s="70"/>
      <c r="I274" s="71"/>
    </row>
    <row r="275" spans="4:9" ht="15.75" customHeight="1" x14ac:dyDescent="0.3">
      <c r="D275" s="69"/>
      <c r="E275" s="70"/>
      <c r="I275" s="71"/>
    </row>
    <row r="276" spans="4:9" ht="15.75" customHeight="1" x14ac:dyDescent="0.3">
      <c r="D276" s="69"/>
      <c r="E276" s="70"/>
      <c r="I276" s="71"/>
    </row>
    <row r="277" spans="4:9" ht="15.75" customHeight="1" x14ac:dyDescent="0.3">
      <c r="D277" s="69"/>
      <c r="E277" s="70"/>
      <c r="I277" s="71"/>
    </row>
    <row r="278" spans="4:9" ht="15.75" customHeight="1" x14ac:dyDescent="0.3">
      <c r="D278" s="69"/>
      <c r="E278" s="70"/>
      <c r="I278" s="71"/>
    </row>
    <row r="279" spans="4:9" ht="15.75" customHeight="1" x14ac:dyDescent="0.3">
      <c r="D279" s="69"/>
      <c r="E279" s="70"/>
      <c r="I279" s="71"/>
    </row>
    <row r="280" spans="4:9" ht="15.75" customHeight="1" x14ac:dyDescent="0.3">
      <c r="D280" s="69"/>
      <c r="E280" s="70"/>
      <c r="I280" s="71"/>
    </row>
    <row r="281" spans="4:9" ht="15.75" customHeight="1" x14ac:dyDescent="0.3">
      <c r="D281" s="69"/>
      <c r="E281" s="70"/>
      <c r="I281" s="71"/>
    </row>
    <row r="282" spans="4:9" ht="15.75" customHeight="1" x14ac:dyDescent="0.3">
      <c r="D282" s="69"/>
      <c r="E282" s="70"/>
      <c r="I282" s="71"/>
    </row>
    <row r="283" spans="4:9" ht="15.75" customHeight="1" x14ac:dyDescent="0.3">
      <c r="D283" s="69"/>
      <c r="E283" s="70"/>
      <c r="I283" s="71"/>
    </row>
    <row r="284" spans="4:9" ht="15.75" customHeight="1" x14ac:dyDescent="0.3">
      <c r="D284" s="69"/>
      <c r="E284" s="70"/>
      <c r="I284" s="71"/>
    </row>
    <row r="285" spans="4:9" ht="15.75" customHeight="1" x14ac:dyDescent="0.3">
      <c r="D285" s="69"/>
      <c r="E285" s="70"/>
      <c r="I285" s="71"/>
    </row>
    <row r="286" spans="4:9" ht="15.75" customHeight="1" x14ac:dyDescent="0.3">
      <c r="D286" s="69"/>
      <c r="E286" s="70"/>
      <c r="I286" s="71"/>
    </row>
    <row r="287" spans="4:9" ht="15.75" customHeight="1" x14ac:dyDescent="0.3">
      <c r="D287" s="69"/>
      <c r="E287" s="70"/>
      <c r="I287" s="71"/>
    </row>
    <row r="288" spans="4:9" ht="15.75" customHeight="1" x14ac:dyDescent="0.3">
      <c r="D288" s="69"/>
      <c r="E288" s="70"/>
      <c r="I288" s="71"/>
    </row>
    <row r="289" spans="4:9" ht="15.75" customHeight="1" x14ac:dyDescent="0.3">
      <c r="D289" s="69"/>
      <c r="E289" s="70"/>
      <c r="I289" s="71"/>
    </row>
    <row r="290" spans="4:9" ht="15.75" customHeight="1" x14ac:dyDescent="0.3">
      <c r="D290" s="69"/>
      <c r="E290" s="70"/>
      <c r="I290" s="71"/>
    </row>
    <row r="291" spans="4:9" ht="15.75" customHeight="1" x14ac:dyDescent="0.3">
      <c r="D291" s="69"/>
      <c r="E291" s="70"/>
      <c r="I291" s="71"/>
    </row>
    <row r="292" spans="4:9" ht="15.75" customHeight="1" x14ac:dyDescent="0.3">
      <c r="D292" s="69"/>
      <c r="E292" s="70"/>
      <c r="I292" s="71"/>
    </row>
    <row r="293" spans="4:9" ht="15.75" customHeight="1" x14ac:dyDescent="0.3">
      <c r="D293" s="69"/>
      <c r="E293" s="70"/>
      <c r="I293" s="71"/>
    </row>
    <row r="294" spans="4:9" ht="15.75" customHeight="1" x14ac:dyDescent="0.3">
      <c r="D294" s="69"/>
      <c r="E294" s="70"/>
      <c r="I294" s="71"/>
    </row>
    <row r="295" spans="4:9" ht="15.75" customHeight="1" x14ac:dyDescent="0.3">
      <c r="D295" s="69"/>
      <c r="E295" s="70"/>
      <c r="I295" s="71"/>
    </row>
    <row r="296" spans="4:9" ht="15.75" customHeight="1" x14ac:dyDescent="0.3">
      <c r="D296" s="69"/>
      <c r="E296" s="70"/>
      <c r="I296" s="71"/>
    </row>
    <row r="297" spans="4:9" ht="15.75" customHeight="1" x14ac:dyDescent="0.3">
      <c r="D297" s="69"/>
      <c r="E297" s="70"/>
      <c r="I297" s="71"/>
    </row>
    <row r="298" spans="4:9" ht="15.75" customHeight="1" x14ac:dyDescent="0.3">
      <c r="D298" s="69"/>
      <c r="E298" s="70"/>
      <c r="I298" s="71"/>
    </row>
    <row r="299" spans="4:9" ht="15.75" customHeight="1" x14ac:dyDescent="0.3">
      <c r="D299" s="69"/>
      <c r="E299" s="70"/>
      <c r="I299" s="71"/>
    </row>
    <row r="300" spans="4:9" ht="15.75" customHeight="1" x14ac:dyDescent="0.3">
      <c r="D300" s="69"/>
      <c r="E300" s="70"/>
      <c r="I300" s="71"/>
    </row>
    <row r="301" spans="4:9" ht="15.75" customHeight="1" x14ac:dyDescent="0.3">
      <c r="D301" s="69"/>
      <c r="E301" s="70"/>
      <c r="I301" s="71"/>
    </row>
    <row r="302" spans="4:9" ht="15.75" customHeight="1" x14ac:dyDescent="0.3">
      <c r="D302" s="69"/>
      <c r="E302" s="70"/>
      <c r="I302" s="71"/>
    </row>
    <row r="303" spans="4:9" ht="15.75" customHeight="1" x14ac:dyDescent="0.3">
      <c r="D303" s="69"/>
      <c r="E303" s="70"/>
      <c r="I303" s="71"/>
    </row>
    <row r="304" spans="4:9" ht="15.75" customHeight="1" x14ac:dyDescent="0.3">
      <c r="D304" s="69"/>
      <c r="E304" s="70"/>
      <c r="I304" s="71"/>
    </row>
    <row r="305" spans="4:9" ht="15.75" customHeight="1" x14ac:dyDescent="0.3">
      <c r="D305" s="69"/>
      <c r="E305" s="70"/>
      <c r="I305" s="71"/>
    </row>
    <row r="306" spans="4:9" ht="15.75" customHeight="1" x14ac:dyDescent="0.3">
      <c r="D306" s="69"/>
      <c r="E306" s="70"/>
      <c r="I306" s="71"/>
    </row>
    <row r="307" spans="4:9" ht="15.75" customHeight="1" x14ac:dyDescent="0.3">
      <c r="D307" s="69"/>
      <c r="E307" s="70"/>
      <c r="I307" s="71"/>
    </row>
    <row r="308" spans="4:9" ht="15.75" customHeight="1" x14ac:dyDescent="0.3">
      <c r="D308" s="69"/>
      <c r="E308" s="70"/>
      <c r="I308" s="71"/>
    </row>
    <row r="309" spans="4:9" ht="15.75" customHeight="1" x14ac:dyDescent="0.3">
      <c r="D309" s="69"/>
      <c r="E309" s="70"/>
      <c r="I309" s="71"/>
    </row>
    <row r="310" spans="4:9" ht="15.75" customHeight="1" x14ac:dyDescent="0.3">
      <c r="D310" s="69"/>
      <c r="E310" s="70"/>
      <c r="I310" s="71"/>
    </row>
    <row r="311" spans="4:9" ht="15.75" customHeight="1" x14ac:dyDescent="0.3">
      <c r="D311" s="69"/>
      <c r="E311" s="70"/>
      <c r="I311" s="71"/>
    </row>
    <row r="312" spans="4:9" ht="15.75" customHeight="1" x14ac:dyDescent="0.3">
      <c r="D312" s="69"/>
      <c r="E312" s="70"/>
      <c r="I312" s="71"/>
    </row>
    <row r="313" spans="4:9" ht="15.75" customHeight="1" x14ac:dyDescent="0.3">
      <c r="D313" s="69"/>
      <c r="E313" s="70"/>
      <c r="I313" s="71"/>
    </row>
    <row r="314" spans="4:9" ht="15.75" customHeight="1" x14ac:dyDescent="0.3">
      <c r="D314" s="69"/>
      <c r="E314" s="70"/>
      <c r="I314" s="71"/>
    </row>
    <row r="315" spans="4:9" ht="15.75" customHeight="1" x14ac:dyDescent="0.3">
      <c r="D315" s="69"/>
      <c r="E315" s="70"/>
      <c r="I315" s="71"/>
    </row>
    <row r="316" spans="4:9" ht="15.75" customHeight="1" x14ac:dyDescent="0.3">
      <c r="D316" s="69"/>
      <c r="E316" s="70"/>
      <c r="I316" s="71"/>
    </row>
    <row r="317" spans="4:9" ht="15.75" customHeight="1" x14ac:dyDescent="0.3">
      <c r="D317" s="69"/>
      <c r="E317" s="70"/>
      <c r="I317" s="71"/>
    </row>
    <row r="318" spans="4:9" ht="15.75" customHeight="1" x14ac:dyDescent="0.3">
      <c r="D318" s="69"/>
      <c r="E318" s="70"/>
      <c r="I318" s="71"/>
    </row>
    <row r="319" spans="4:9" ht="15.75" customHeight="1" x14ac:dyDescent="0.3">
      <c r="D319" s="69"/>
      <c r="E319" s="70"/>
      <c r="I319" s="71"/>
    </row>
    <row r="320" spans="4:9" ht="15.75" customHeight="1" x14ac:dyDescent="0.3">
      <c r="D320" s="69"/>
      <c r="E320" s="70"/>
      <c r="I320" s="71"/>
    </row>
    <row r="321" spans="4:9" ht="15.75" customHeight="1" x14ac:dyDescent="0.3">
      <c r="D321" s="69"/>
      <c r="E321" s="70"/>
      <c r="I321" s="71"/>
    </row>
    <row r="322" spans="4:9" ht="15.75" customHeight="1" x14ac:dyDescent="0.3">
      <c r="D322" s="69"/>
      <c r="E322" s="70"/>
      <c r="I322" s="71"/>
    </row>
    <row r="323" spans="4:9" ht="15.75" customHeight="1" x14ac:dyDescent="0.3">
      <c r="D323" s="69"/>
      <c r="E323" s="70"/>
      <c r="I323" s="71"/>
    </row>
    <row r="324" spans="4:9" ht="15.75" customHeight="1" x14ac:dyDescent="0.3">
      <c r="D324" s="69"/>
      <c r="E324" s="70"/>
      <c r="I324" s="71"/>
    </row>
    <row r="325" spans="4:9" ht="15.75" customHeight="1" x14ac:dyDescent="0.3">
      <c r="D325" s="69"/>
      <c r="E325" s="70"/>
      <c r="I325" s="71"/>
    </row>
    <row r="326" spans="4:9" ht="15.75" customHeight="1" x14ac:dyDescent="0.3">
      <c r="D326" s="69"/>
      <c r="E326" s="70"/>
      <c r="I326" s="71"/>
    </row>
    <row r="327" spans="4:9" ht="15.75" customHeight="1" x14ac:dyDescent="0.3">
      <c r="D327" s="69"/>
      <c r="E327" s="70"/>
      <c r="I327" s="71"/>
    </row>
    <row r="328" spans="4:9" ht="15.75" customHeight="1" x14ac:dyDescent="0.3">
      <c r="D328" s="69"/>
      <c r="E328" s="70"/>
      <c r="I328" s="71"/>
    </row>
    <row r="329" spans="4:9" ht="15.75" customHeight="1" x14ac:dyDescent="0.3">
      <c r="D329" s="69"/>
      <c r="E329" s="70"/>
      <c r="I329" s="71"/>
    </row>
    <row r="330" spans="4:9" ht="15.75" customHeight="1" x14ac:dyDescent="0.3">
      <c r="D330" s="69"/>
      <c r="E330" s="70"/>
      <c r="I330" s="71"/>
    </row>
    <row r="331" spans="4:9" ht="15.75" customHeight="1" x14ac:dyDescent="0.3">
      <c r="D331" s="69"/>
      <c r="E331" s="70"/>
      <c r="I331" s="71"/>
    </row>
    <row r="332" spans="4:9" ht="15.75" customHeight="1" x14ac:dyDescent="0.3">
      <c r="D332" s="69"/>
      <c r="E332" s="70"/>
      <c r="I332" s="71"/>
    </row>
    <row r="333" spans="4:9" ht="15.75" customHeight="1" x14ac:dyDescent="0.3">
      <c r="D333" s="69"/>
      <c r="E333" s="70"/>
      <c r="I333" s="71"/>
    </row>
    <row r="334" spans="4:9" ht="15.75" customHeight="1" x14ac:dyDescent="0.3">
      <c r="D334" s="69"/>
      <c r="E334" s="70"/>
      <c r="I334" s="71"/>
    </row>
    <row r="335" spans="4:9" ht="15.75" customHeight="1" x14ac:dyDescent="0.3">
      <c r="D335" s="69"/>
      <c r="E335" s="70"/>
      <c r="I335" s="71"/>
    </row>
    <row r="336" spans="4:9" ht="15.75" customHeight="1" x14ac:dyDescent="0.3">
      <c r="D336" s="69"/>
      <c r="E336" s="70"/>
      <c r="I336" s="71"/>
    </row>
    <row r="337" spans="4:9" ht="15.75" customHeight="1" x14ac:dyDescent="0.3">
      <c r="D337" s="69"/>
      <c r="E337" s="70"/>
      <c r="I337" s="71"/>
    </row>
    <row r="338" spans="4:9" ht="15.75" customHeight="1" x14ac:dyDescent="0.3">
      <c r="D338" s="69"/>
      <c r="E338" s="70"/>
      <c r="I338" s="71"/>
    </row>
    <row r="339" spans="4:9" ht="15.75" customHeight="1" x14ac:dyDescent="0.3">
      <c r="D339" s="69"/>
      <c r="E339" s="70"/>
      <c r="I339" s="71"/>
    </row>
    <row r="340" spans="4:9" ht="15.75" customHeight="1" x14ac:dyDescent="0.3">
      <c r="D340" s="69"/>
      <c r="E340" s="70"/>
      <c r="I340" s="71"/>
    </row>
    <row r="341" spans="4:9" ht="15.75" customHeight="1" x14ac:dyDescent="0.3">
      <c r="D341" s="69"/>
      <c r="E341" s="70"/>
      <c r="I341" s="71"/>
    </row>
    <row r="342" spans="4:9" ht="15.75" customHeight="1" x14ac:dyDescent="0.3">
      <c r="D342" s="69"/>
      <c r="E342" s="70"/>
      <c r="I342" s="71"/>
    </row>
    <row r="343" spans="4:9" ht="15.75" customHeight="1" x14ac:dyDescent="0.3">
      <c r="D343" s="69"/>
      <c r="E343" s="70"/>
      <c r="I343" s="71"/>
    </row>
    <row r="344" spans="4:9" ht="15.75" customHeight="1" x14ac:dyDescent="0.3">
      <c r="D344" s="69"/>
      <c r="E344" s="70"/>
      <c r="I344" s="71"/>
    </row>
    <row r="345" spans="4:9" ht="15.75" customHeight="1" x14ac:dyDescent="0.3">
      <c r="D345" s="69"/>
      <c r="E345" s="70"/>
      <c r="I345" s="71"/>
    </row>
    <row r="346" spans="4:9" ht="15.75" customHeight="1" x14ac:dyDescent="0.3">
      <c r="D346" s="69"/>
      <c r="E346" s="70"/>
      <c r="I346" s="71"/>
    </row>
    <row r="347" spans="4:9" ht="15.75" customHeight="1" x14ac:dyDescent="0.3">
      <c r="D347" s="69"/>
      <c r="E347" s="70"/>
      <c r="I347" s="71"/>
    </row>
    <row r="348" spans="4:9" ht="15.75" customHeight="1" x14ac:dyDescent="0.3">
      <c r="D348" s="69"/>
      <c r="E348" s="70"/>
      <c r="I348" s="71"/>
    </row>
    <row r="349" spans="4:9" ht="15.75" customHeight="1" x14ac:dyDescent="0.3">
      <c r="D349" s="69"/>
      <c r="E349" s="70"/>
      <c r="I349" s="71"/>
    </row>
    <row r="350" spans="4:9" ht="15.75" customHeight="1" x14ac:dyDescent="0.3">
      <c r="D350" s="69"/>
      <c r="E350" s="70"/>
      <c r="I350" s="71"/>
    </row>
    <row r="351" spans="4:9" ht="15.75" customHeight="1" x14ac:dyDescent="0.3">
      <c r="D351" s="69"/>
      <c r="E351" s="70"/>
      <c r="I351" s="71"/>
    </row>
    <row r="352" spans="4:9" ht="15.75" customHeight="1" x14ac:dyDescent="0.3">
      <c r="D352" s="69"/>
      <c r="E352" s="70"/>
      <c r="I352" s="71"/>
    </row>
    <row r="353" spans="4:9" ht="15.75" customHeight="1" x14ac:dyDescent="0.3">
      <c r="D353" s="69"/>
      <c r="E353" s="70"/>
      <c r="I353" s="71"/>
    </row>
    <row r="354" spans="4:9" ht="15.75" customHeight="1" x14ac:dyDescent="0.3">
      <c r="D354" s="69"/>
      <c r="E354" s="70"/>
      <c r="I354" s="71"/>
    </row>
    <row r="355" spans="4:9" ht="15.75" customHeight="1" x14ac:dyDescent="0.3">
      <c r="D355" s="69"/>
      <c r="E355" s="70"/>
      <c r="I355" s="71"/>
    </row>
    <row r="356" spans="4:9" ht="15.75" customHeight="1" x14ac:dyDescent="0.3">
      <c r="D356" s="69"/>
      <c r="E356" s="70"/>
      <c r="I356" s="71"/>
    </row>
    <row r="357" spans="4:9" ht="15.75" customHeight="1" x14ac:dyDescent="0.3">
      <c r="D357" s="69"/>
      <c r="E357" s="70"/>
      <c r="I357" s="71"/>
    </row>
    <row r="358" spans="4:9" ht="15.75" customHeight="1" x14ac:dyDescent="0.3">
      <c r="D358" s="69"/>
      <c r="E358" s="70"/>
      <c r="I358" s="71"/>
    </row>
    <row r="359" spans="4:9" ht="15.75" customHeight="1" x14ac:dyDescent="0.3">
      <c r="D359" s="69"/>
      <c r="E359" s="70"/>
      <c r="I359" s="71"/>
    </row>
    <row r="360" spans="4:9" ht="15.75" customHeight="1" x14ac:dyDescent="0.3">
      <c r="D360" s="69"/>
      <c r="E360" s="70"/>
      <c r="I360" s="71"/>
    </row>
    <row r="361" spans="4:9" ht="15.75" customHeight="1" x14ac:dyDescent="0.3">
      <c r="D361" s="69"/>
      <c r="E361" s="70"/>
      <c r="I361" s="71"/>
    </row>
    <row r="362" spans="4:9" ht="15.75" customHeight="1" x14ac:dyDescent="0.3">
      <c r="D362" s="69"/>
      <c r="E362" s="70"/>
      <c r="I362" s="71"/>
    </row>
    <row r="363" spans="4:9" ht="15.75" customHeight="1" x14ac:dyDescent="0.3">
      <c r="D363" s="69"/>
      <c r="E363" s="70"/>
      <c r="I363" s="71"/>
    </row>
    <row r="364" spans="4:9" ht="15.75" customHeight="1" x14ac:dyDescent="0.3">
      <c r="D364" s="69"/>
      <c r="E364" s="70"/>
      <c r="I364" s="71"/>
    </row>
    <row r="365" spans="4:9" ht="15.75" customHeight="1" x14ac:dyDescent="0.3">
      <c r="D365" s="69"/>
      <c r="E365" s="70"/>
      <c r="I365" s="71"/>
    </row>
    <row r="366" spans="4:9" ht="15.75" customHeight="1" x14ac:dyDescent="0.3">
      <c r="D366" s="69"/>
      <c r="E366" s="70"/>
      <c r="I366" s="71"/>
    </row>
    <row r="367" spans="4:9" ht="15.75" customHeight="1" x14ac:dyDescent="0.3">
      <c r="D367" s="69"/>
      <c r="E367" s="70"/>
      <c r="I367" s="71"/>
    </row>
    <row r="368" spans="4:9" ht="15.75" customHeight="1" x14ac:dyDescent="0.3">
      <c r="D368" s="69"/>
      <c r="E368" s="70"/>
      <c r="I368" s="71"/>
    </row>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sheetData>
  <mergeCells count="48">
    <mergeCell ref="I121:I124"/>
    <mergeCell ref="A163:D163"/>
    <mergeCell ref="I157:I159"/>
    <mergeCell ref="I23:I27"/>
    <mergeCell ref="I28:I30"/>
    <mergeCell ref="I41:I44"/>
    <mergeCell ref="I86:I88"/>
    <mergeCell ref="I100:I102"/>
    <mergeCell ref="I111:I114"/>
    <mergeCell ref="I31:I34"/>
    <mergeCell ref="I35:I36"/>
    <mergeCell ref="I37:I38"/>
    <mergeCell ref="I94:I96"/>
    <mergeCell ref="I97:I99"/>
    <mergeCell ref="C28:C30"/>
    <mergeCell ref="C31:C34"/>
    <mergeCell ref="A28:A30"/>
    <mergeCell ref="A31:A34"/>
    <mergeCell ref="A9:D9"/>
    <mergeCell ref="A13:D13"/>
    <mergeCell ref="A16:C16"/>
    <mergeCell ref="C23:C27"/>
    <mergeCell ref="A23:A27"/>
    <mergeCell ref="I103:I105"/>
    <mergeCell ref="I56:I58"/>
    <mergeCell ref="C65:C69"/>
    <mergeCell ref="C56:C58"/>
    <mergeCell ref="C35:C40"/>
    <mergeCell ref="C103:C105"/>
    <mergeCell ref="A37:A38"/>
    <mergeCell ref="C41:C45"/>
    <mergeCell ref="A41:A44"/>
    <mergeCell ref="A103:A105"/>
    <mergeCell ref="C111:C114"/>
    <mergeCell ref="A111:A114"/>
    <mergeCell ref="A97:A99"/>
    <mergeCell ref="A83:A85"/>
    <mergeCell ref="A100:A102"/>
    <mergeCell ref="C100:C102"/>
    <mergeCell ref="C97:C99"/>
    <mergeCell ref="C94:C96"/>
    <mergeCell ref="C86:C88"/>
    <mergeCell ref="C79:C85"/>
    <mergeCell ref="C121:C124"/>
    <mergeCell ref="A121:A124"/>
    <mergeCell ref="C70:C71"/>
    <mergeCell ref="A94:A96"/>
    <mergeCell ref="G157:G159"/>
  </mergeCells>
  <phoneticPr fontId="56" type="noConversion"/>
  <conditionalFormatting sqref="F6:F21 F53:F60 F65:F74 F79:F89 F94:F106 F131:F145">
    <cfRule type="containsText" dxfId="78" priority="41" operator="containsText" text="cukup">
      <formula>NOT(ISERROR(SEARCH(("cukup"),(F6))))</formula>
    </cfRule>
    <cfRule type="containsText" dxfId="77" priority="45" operator="containsText" text="Sangat Kurang">
      <formula>NOT(ISERROR(SEARCH(("Sangat Kurang"),(F6))))</formula>
    </cfRule>
    <cfRule type="containsText" dxfId="76" priority="44" operator="containsText" text="Kurang">
      <formula>NOT(ISERROR(SEARCH(("Kurang"),(F6))))</formula>
    </cfRule>
    <cfRule type="containsText" dxfId="75" priority="43" operator="containsText" text="Baik">
      <formula>NOT(ISERROR(SEARCH(("Baik"),(F6))))</formula>
    </cfRule>
    <cfRule type="containsText" dxfId="74" priority="42" operator="containsText" text="Sangat Baik">
      <formula>NOT(ISERROR(SEARCH(("Sangat Baik"),(F6))))</formula>
    </cfRule>
  </conditionalFormatting>
  <conditionalFormatting sqref="F23">
    <cfRule type="containsText" dxfId="73" priority="214" operator="containsText" text="Kurang">
      <formula>NOT(ISERROR(SEARCH(("Kurang"),(F23))))</formula>
    </cfRule>
    <cfRule type="containsText" dxfId="72" priority="215" operator="containsText" text="Sangat Kurang">
      <formula>NOT(ISERROR(SEARCH(("Sangat Kurang"),(F23))))</formula>
    </cfRule>
    <cfRule type="containsText" dxfId="71" priority="211" operator="containsText" text="cukup">
      <formula>NOT(ISERROR(SEARCH(("cukup"),(F23))))</formula>
    </cfRule>
    <cfRule type="containsText" dxfId="70" priority="212" operator="containsText" text="Sangat Baik">
      <formula>NOT(ISERROR(SEARCH(("Sangat Baik"),(F23))))</formula>
    </cfRule>
    <cfRule type="containsText" dxfId="69" priority="213" operator="containsText" text="Baik">
      <formula>NOT(ISERROR(SEARCH(("Baik"),(F23))))</formula>
    </cfRule>
  </conditionalFormatting>
  <conditionalFormatting sqref="F23:F34">
    <cfRule type="containsText" dxfId="68" priority="67" operator="containsText" text="Kurang">
      <formula>NOT(ISERROR(SEARCH(("Kurang"),(F23))))</formula>
    </cfRule>
    <cfRule type="containsText" dxfId="67" priority="66" operator="containsText" text="Baik">
      <formula>NOT(ISERROR(SEARCH(("Baik"),(F23))))</formula>
    </cfRule>
    <cfRule type="containsText" dxfId="66" priority="65" operator="containsText" text="Sangat Baik">
      <formula>NOT(ISERROR(SEARCH(("Sangat Baik"),(F23))))</formula>
    </cfRule>
    <cfRule type="containsText" dxfId="65" priority="64" operator="containsText" text="cukup">
      <formula>NOT(ISERROR(SEARCH(("cukup"),(F23))))</formula>
    </cfRule>
    <cfRule type="containsText" dxfId="64" priority="68" operator="containsText" text="Sangat Kurang">
      <formula>NOT(ISERROR(SEARCH(("Sangat Kurang"),(F23))))</formula>
    </cfRule>
  </conditionalFormatting>
  <conditionalFormatting sqref="F28:F51">
    <cfRule type="containsText" dxfId="63" priority="73" operator="containsText" text="Kurang">
      <formula>NOT(ISERROR(SEARCH(("Kurang"),(F28))))</formula>
    </cfRule>
    <cfRule type="containsText" dxfId="62" priority="74" operator="containsText" text="Sangat Kurang">
      <formula>NOT(ISERROR(SEARCH(("Sangat Kurang"),(F28))))</formula>
    </cfRule>
    <cfRule type="containsText" dxfId="61" priority="72" operator="containsText" text="Baik">
      <formula>NOT(ISERROR(SEARCH(("Baik"),(F28))))</formula>
    </cfRule>
    <cfRule type="containsText" dxfId="60" priority="70" operator="containsText" text="cukup">
      <formula>NOT(ISERROR(SEARCH(("cukup"),(F28))))</formula>
    </cfRule>
    <cfRule type="containsText" dxfId="59" priority="71" operator="containsText" text="Sangat Baik">
      <formula>NOT(ISERROR(SEARCH(("Sangat Baik"),(F28))))</formula>
    </cfRule>
  </conditionalFormatting>
  <conditionalFormatting sqref="F63">
    <cfRule type="containsText" dxfId="58" priority="40" operator="containsText" text="Sangat Kurang">
      <formula>NOT(ISERROR(SEARCH(("Sangat Kurang"),(F63))))</formula>
    </cfRule>
    <cfRule type="containsText" dxfId="57" priority="36" operator="containsText" text="cukup">
      <formula>NOT(ISERROR(SEARCH(("cukup"),(F63))))</formula>
    </cfRule>
    <cfRule type="containsText" dxfId="56" priority="37" operator="containsText" text="Sangat Baik">
      <formula>NOT(ISERROR(SEARCH(("Sangat Baik"),(F63))))</formula>
    </cfRule>
    <cfRule type="containsText" dxfId="55" priority="38" operator="containsText" text="Baik">
      <formula>NOT(ISERROR(SEARCH(("Baik"),(F63))))</formula>
    </cfRule>
    <cfRule type="containsText" dxfId="54" priority="39" operator="containsText" text="Kurang">
      <formula>NOT(ISERROR(SEARCH(("Kurang"),(F63))))</formula>
    </cfRule>
  </conditionalFormatting>
  <conditionalFormatting sqref="F77">
    <cfRule type="containsText" dxfId="53" priority="34" operator="containsText" text="Kurang">
      <formula>NOT(ISERROR(SEARCH(("Kurang"),(F77))))</formula>
    </cfRule>
    <cfRule type="containsText" dxfId="52" priority="31" operator="containsText" text="cukup">
      <formula>NOT(ISERROR(SEARCH(("cukup"),(F77))))</formula>
    </cfRule>
    <cfRule type="containsText" dxfId="51" priority="35" operator="containsText" text="Sangat Kurang">
      <formula>NOT(ISERROR(SEARCH(("Sangat Kurang"),(F77))))</formula>
    </cfRule>
    <cfRule type="containsText" dxfId="50" priority="32" operator="containsText" text="Sangat Baik">
      <formula>NOT(ISERROR(SEARCH(("Sangat Baik"),(F77))))</formula>
    </cfRule>
    <cfRule type="containsText" dxfId="49" priority="33" operator="containsText" text="Baik">
      <formula>NOT(ISERROR(SEARCH(("Baik"),(F77))))</formula>
    </cfRule>
  </conditionalFormatting>
  <conditionalFormatting sqref="F92">
    <cfRule type="containsText" dxfId="48" priority="26" operator="containsText" text="cukup">
      <formula>NOT(ISERROR(SEARCH(("cukup"),(F92))))</formula>
    </cfRule>
    <cfRule type="containsText" dxfId="47" priority="28" operator="containsText" text="Baik">
      <formula>NOT(ISERROR(SEARCH(("Baik"),(F92))))</formula>
    </cfRule>
    <cfRule type="containsText" dxfId="46" priority="27" operator="containsText" text="Sangat Baik">
      <formula>NOT(ISERROR(SEARCH(("Sangat Baik"),(F92))))</formula>
    </cfRule>
    <cfRule type="containsText" dxfId="45" priority="29" operator="containsText" text="Kurang">
      <formula>NOT(ISERROR(SEARCH(("Kurang"),(F92))))</formula>
    </cfRule>
    <cfRule type="containsText" dxfId="44" priority="30" operator="containsText" text="Sangat Kurang">
      <formula>NOT(ISERROR(SEARCH(("Sangat Kurang"),(F92))))</formula>
    </cfRule>
  </conditionalFormatting>
  <conditionalFormatting sqref="F109">
    <cfRule type="containsText" dxfId="43" priority="21" operator="containsText" text="cukup">
      <formula>NOT(ISERROR(SEARCH(("cukup"),(F109))))</formula>
    </cfRule>
    <cfRule type="containsText" dxfId="42" priority="24" operator="containsText" text="Kurang">
      <formula>NOT(ISERROR(SEARCH(("Kurang"),(F109))))</formula>
    </cfRule>
    <cfRule type="containsText" dxfId="41" priority="22" operator="containsText" text="Sangat Baik">
      <formula>NOT(ISERROR(SEARCH(("Sangat Baik"),(F109))))</formula>
    </cfRule>
    <cfRule type="containsText" dxfId="40" priority="25" operator="containsText" text="Sangat Kurang">
      <formula>NOT(ISERROR(SEARCH(("Sangat Kurang"),(F109))))</formula>
    </cfRule>
    <cfRule type="containsText" dxfId="39" priority="23" operator="containsText" text="Baik">
      <formula>NOT(ISERROR(SEARCH(("Baik"),(F109))))</formula>
    </cfRule>
  </conditionalFormatting>
  <conditionalFormatting sqref="F111:F116">
    <cfRule type="containsText" dxfId="38" priority="124" operator="containsText" text="cukup">
      <formula>NOT(ISERROR(SEARCH(("cukup"),(F111))))</formula>
    </cfRule>
    <cfRule type="containsText" dxfId="37" priority="125" operator="containsText" text="Sangat Baik">
      <formula>NOT(ISERROR(SEARCH(("Sangat Baik"),(F111))))</formula>
    </cfRule>
    <cfRule type="containsText" dxfId="36" priority="126" operator="containsText" text="Baik">
      <formula>NOT(ISERROR(SEARCH(("Baik"),(F111))))</formula>
    </cfRule>
    <cfRule type="containsText" dxfId="35" priority="127" operator="containsText" text="Kurang">
      <formula>NOT(ISERROR(SEARCH(("Kurang"),(F111))))</formula>
    </cfRule>
    <cfRule type="containsText" dxfId="34" priority="128" operator="containsText" text="Sangat Kurang">
      <formula>NOT(ISERROR(SEARCH(("Sangat Kurang"),(F111))))</formula>
    </cfRule>
  </conditionalFormatting>
  <conditionalFormatting sqref="F119">
    <cfRule type="containsText" dxfId="33" priority="16" operator="containsText" text="cukup">
      <formula>NOT(ISERROR(SEARCH(("cukup"),(F119))))</formula>
    </cfRule>
    <cfRule type="containsText" dxfId="32" priority="17" operator="containsText" text="Sangat Baik">
      <formula>NOT(ISERROR(SEARCH(("Sangat Baik"),(F119))))</formula>
    </cfRule>
    <cfRule type="containsText" dxfId="31" priority="18" operator="containsText" text="Baik">
      <formula>NOT(ISERROR(SEARCH(("Baik"),(F119))))</formula>
    </cfRule>
    <cfRule type="containsText" dxfId="30" priority="20" operator="containsText" text="Sangat Kurang">
      <formula>NOT(ISERROR(SEARCH(("Sangat Kurang"),(F119))))</formula>
    </cfRule>
    <cfRule type="containsText" dxfId="29" priority="19" operator="containsText" text="Kurang">
      <formula>NOT(ISERROR(SEARCH(("Kurang"),(F119))))</formula>
    </cfRule>
  </conditionalFormatting>
  <conditionalFormatting sqref="F121:F126">
    <cfRule type="containsText" dxfId="28" priority="131" operator="containsText" text="Sangat Baik">
      <formula>NOT(ISERROR(SEARCH(("Sangat Baik"),(F121))))</formula>
    </cfRule>
    <cfRule type="containsText" dxfId="27" priority="132" operator="containsText" text="Baik">
      <formula>NOT(ISERROR(SEARCH(("Baik"),(F121))))</formula>
    </cfRule>
    <cfRule type="containsText" dxfId="26" priority="133" operator="containsText" text="Kurang">
      <formula>NOT(ISERROR(SEARCH(("Kurang"),(F121))))</formula>
    </cfRule>
    <cfRule type="containsText" dxfId="25" priority="134" operator="containsText" text="Sangat Kurang">
      <formula>NOT(ISERROR(SEARCH(("Sangat Kurang"),(F121))))</formula>
    </cfRule>
    <cfRule type="containsText" dxfId="24" priority="130" operator="containsText" text="cukup">
      <formula>NOT(ISERROR(SEARCH(("cukup"),(F121))))</formula>
    </cfRule>
  </conditionalFormatting>
  <conditionalFormatting sqref="F129">
    <cfRule type="containsText" dxfId="23" priority="15" operator="containsText" text="Sangat Kurang">
      <formula>NOT(ISERROR(SEARCH(("Sangat Kurang"),(F129))))</formula>
    </cfRule>
    <cfRule type="containsText" dxfId="22" priority="14" operator="containsText" text="Kurang">
      <formula>NOT(ISERROR(SEARCH(("Kurang"),(F129))))</formula>
    </cfRule>
    <cfRule type="containsText" dxfId="21" priority="13" operator="containsText" text="Baik">
      <formula>NOT(ISERROR(SEARCH(("Baik"),(F129))))</formula>
    </cfRule>
    <cfRule type="containsText" dxfId="20" priority="12" operator="containsText" text="Sangat Baik">
      <formula>NOT(ISERROR(SEARCH(("Sangat Baik"),(F129))))</formula>
    </cfRule>
    <cfRule type="containsText" dxfId="19" priority="11" operator="containsText" text="cukup">
      <formula>NOT(ISERROR(SEARCH(("cukup"),(F129))))</formula>
    </cfRule>
  </conditionalFormatting>
  <conditionalFormatting sqref="F147:F148">
    <cfRule type="containsText" dxfId="18" priority="6" operator="containsText" text="cukup">
      <formula>NOT(ISERROR(SEARCH(("cukup"),(F147))))</formula>
    </cfRule>
    <cfRule type="containsText" dxfId="17" priority="10" operator="containsText" text="Sangat Kurang">
      <formula>NOT(ISERROR(SEARCH(("Sangat Kurang"),(F147))))</formula>
    </cfRule>
    <cfRule type="containsText" dxfId="16" priority="9" operator="containsText" text="Kurang">
      <formula>NOT(ISERROR(SEARCH(("Kurang"),(F147))))</formula>
    </cfRule>
    <cfRule type="containsText" dxfId="15" priority="8" operator="containsText" text="Baik">
      <formula>NOT(ISERROR(SEARCH(("Baik"),(F147))))</formula>
    </cfRule>
    <cfRule type="containsText" dxfId="14" priority="7" operator="containsText" text="Sangat Baik">
      <formula>NOT(ISERROR(SEARCH(("Sangat Baik"),(F147))))</formula>
    </cfRule>
  </conditionalFormatting>
  <conditionalFormatting sqref="F150:F154">
    <cfRule type="containsText" dxfId="13" priority="142" operator="containsText" text="cukup">
      <formula>NOT(ISERROR(SEARCH(("cukup"),(F150))))</formula>
    </cfRule>
    <cfRule type="containsText" dxfId="12" priority="143" operator="containsText" text="Sangat Baik">
      <formula>NOT(ISERROR(SEARCH(("Sangat Baik"),(F150))))</formula>
    </cfRule>
    <cfRule type="containsText" dxfId="11" priority="144" operator="containsText" text="Baik">
      <formula>NOT(ISERROR(SEARCH(("Baik"),(F150))))</formula>
    </cfRule>
    <cfRule type="containsText" dxfId="10" priority="145" operator="containsText" text="Kurang">
      <formula>NOT(ISERROR(SEARCH(("Kurang"),(F150))))</formula>
    </cfRule>
    <cfRule type="containsText" dxfId="9" priority="146" operator="containsText" text="Sangat Kurang">
      <formula>NOT(ISERROR(SEARCH(("Sangat Kurang"),(F150))))</formula>
    </cfRule>
  </conditionalFormatting>
  <conditionalFormatting sqref="F162:F168">
    <cfRule type="containsText" dxfId="8" priority="5" operator="containsText" text="Sangat Kurang">
      <formula>NOT(ISERROR(SEARCH(("Sangat Kurang"),(F162))))</formula>
    </cfRule>
    <cfRule type="containsText" dxfId="7" priority="4" operator="containsText" text="Kurang">
      <formula>NOT(ISERROR(SEARCH(("Kurang"),(F162))))</formula>
    </cfRule>
    <cfRule type="containsText" dxfId="6" priority="3" operator="containsText" text="Baik">
      <formula>NOT(ISERROR(SEARCH(("Baik"),(F162))))</formula>
    </cfRule>
    <cfRule type="containsText" dxfId="5" priority="2" operator="containsText" text="Sangat Baik">
      <formula>NOT(ISERROR(SEARCH(("Sangat Baik"),(F162))))</formula>
    </cfRule>
    <cfRule type="containsText" dxfId="4" priority="1" operator="containsText" text="cukup">
      <formula>NOT(ISERROR(SEARCH(("cukup"),(F162))))</formula>
    </cfRule>
  </conditionalFormatting>
  <conditionalFormatting sqref="F163:F168">
    <cfRule type="containsText" dxfId="3" priority="207" operator="containsText" text="Menyimpang">
      <formula>NOT(ISERROR(SEARCH(("Menyimpang"),(F163))))</formula>
    </cfRule>
    <cfRule type="containsText" dxfId="2" priority="208" operator="containsText" text="Mencapai">
      <formula>NOT(ISERROR(SEARCH(("Mencapai"),(F163))))</formula>
    </cfRule>
    <cfRule type="containsText" dxfId="1" priority="209" operator="containsText" text="Melampui">
      <formula>NOT(ISERROR(SEARCH(("Melampui"),(F163))))</formula>
    </cfRule>
    <cfRule type="containsText" dxfId="0" priority="210" operator="containsText" text="Belum Mencapai">
      <formula>NOT(ISERROR(SEARCH(("Belum Mencapai"),(F163))))</formula>
    </cfRule>
  </conditionalFormatting>
  <pageMargins left="0.7" right="0.7" top="0.75" bottom="0.75" header="0" footer="0"/>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workbookViewId="0"/>
  </sheetViews>
  <sheetFormatPr defaultColWidth="11.19921875" defaultRowHeight="15" customHeight="1" x14ac:dyDescent="0.3"/>
  <cols>
    <col min="1" max="2" width="10" customWidth="1"/>
    <col min="3" max="3" width="34.296875" customWidth="1"/>
    <col min="4" max="7" width="10" customWidth="1"/>
    <col min="8" max="26" width="9.19921875" customWidth="1"/>
  </cols>
  <sheetData>
    <row r="1" spans="1:26" ht="12.75" customHeight="1" x14ac:dyDescent="0.3">
      <c r="A1" s="4"/>
      <c r="B1" s="4"/>
      <c r="C1" s="4"/>
      <c r="D1" s="4"/>
      <c r="E1" s="4"/>
      <c r="F1" s="4"/>
      <c r="G1" s="4"/>
      <c r="H1" s="4"/>
      <c r="I1" s="4"/>
      <c r="J1" s="4"/>
      <c r="K1" s="4"/>
      <c r="L1" s="4"/>
      <c r="M1" s="4"/>
      <c r="N1" s="4"/>
      <c r="O1" s="4"/>
      <c r="P1" s="4"/>
      <c r="Q1" s="4"/>
      <c r="R1" s="4"/>
      <c r="S1" s="4"/>
      <c r="T1" s="4"/>
      <c r="U1" s="4"/>
      <c r="V1" s="4"/>
      <c r="W1" s="4"/>
      <c r="X1" s="4"/>
      <c r="Y1" s="4"/>
      <c r="Z1" s="4"/>
    </row>
    <row r="2" spans="1:26" ht="12.75" customHeight="1" x14ac:dyDescent="0.3">
      <c r="A2" s="4"/>
      <c r="B2" s="115" t="s">
        <v>203</v>
      </c>
      <c r="C2" s="4"/>
      <c r="D2" s="4"/>
      <c r="E2" s="4"/>
      <c r="F2" s="4"/>
      <c r="G2" s="4"/>
      <c r="H2" s="4"/>
      <c r="I2" s="4"/>
      <c r="J2" s="4"/>
      <c r="K2" s="4"/>
      <c r="L2" s="4"/>
      <c r="M2" s="4"/>
      <c r="N2" s="4"/>
      <c r="O2" s="4"/>
      <c r="P2" s="4"/>
      <c r="Q2" s="4"/>
      <c r="R2" s="4"/>
      <c r="S2" s="4"/>
      <c r="T2" s="4"/>
      <c r="U2" s="4"/>
      <c r="V2" s="4"/>
      <c r="W2" s="4"/>
      <c r="X2" s="4"/>
      <c r="Y2" s="4"/>
      <c r="Z2" s="4"/>
    </row>
    <row r="3" spans="1:26" ht="12.75" customHeight="1" x14ac:dyDescent="0.3">
      <c r="A3" s="4"/>
      <c r="B3" s="115"/>
      <c r="C3" s="4"/>
      <c r="D3" s="4"/>
      <c r="E3" s="4"/>
      <c r="F3" s="4"/>
      <c r="G3" s="4"/>
      <c r="H3" s="4"/>
      <c r="I3" s="4"/>
      <c r="J3" s="4"/>
      <c r="K3" s="4"/>
      <c r="L3" s="4"/>
      <c r="M3" s="4"/>
      <c r="N3" s="4"/>
      <c r="O3" s="4"/>
      <c r="P3" s="4"/>
      <c r="Q3" s="4"/>
      <c r="R3" s="4"/>
      <c r="S3" s="4"/>
      <c r="T3" s="4"/>
      <c r="U3" s="4"/>
      <c r="V3" s="4"/>
      <c r="W3" s="4"/>
      <c r="X3" s="4"/>
      <c r="Y3" s="4"/>
      <c r="Z3" s="4"/>
    </row>
    <row r="4" spans="1:26" ht="12.75" customHeight="1" x14ac:dyDescent="0.3">
      <c r="A4" s="4"/>
      <c r="B4" s="338" t="s">
        <v>94</v>
      </c>
      <c r="C4" s="320" t="s">
        <v>204</v>
      </c>
      <c r="D4" s="322" t="s">
        <v>205</v>
      </c>
      <c r="E4" s="318"/>
      <c r="F4" s="319"/>
      <c r="G4" s="320" t="s">
        <v>134</v>
      </c>
      <c r="H4" s="4"/>
      <c r="I4" s="4"/>
      <c r="J4" s="4"/>
      <c r="K4" s="4"/>
      <c r="L4" s="4"/>
      <c r="M4" s="4"/>
      <c r="N4" s="4"/>
      <c r="O4" s="4"/>
      <c r="P4" s="4"/>
      <c r="Q4" s="4"/>
      <c r="R4" s="4"/>
      <c r="S4" s="4"/>
      <c r="T4" s="4"/>
      <c r="U4" s="4"/>
      <c r="V4" s="4"/>
      <c r="W4" s="4"/>
      <c r="X4" s="4"/>
      <c r="Y4" s="4"/>
      <c r="Z4" s="4"/>
    </row>
    <row r="5" spans="1:26" ht="12.75" customHeight="1" x14ac:dyDescent="0.3">
      <c r="A5" s="4"/>
      <c r="B5" s="321"/>
      <c r="C5" s="321"/>
      <c r="D5" s="74" t="s">
        <v>131</v>
      </c>
      <c r="E5" s="74" t="s">
        <v>132</v>
      </c>
      <c r="F5" s="74" t="s">
        <v>133</v>
      </c>
      <c r="G5" s="321"/>
      <c r="H5" s="4"/>
      <c r="I5" s="4"/>
      <c r="J5" s="4"/>
      <c r="K5" s="4"/>
      <c r="L5" s="4"/>
      <c r="M5" s="4"/>
      <c r="N5" s="4"/>
      <c r="O5" s="4"/>
      <c r="P5" s="4"/>
      <c r="Q5" s="4"/>
      <c r="R5" s="4"/>
      <c r="S5" s="4"/>
      <c r="T5" s="4"/>
      <c r="U5" s="4"/>
      <c r="V5" s="4"/>
      <c r="W5" s="4"/>
      <c r="X5" s="4"/>
      <c r="Y5" s="4"/>
      <c r="Z5" s="4"/>
    </row>
    <row r="6" spans="1:26" ht="12.75" customHeight="1" x14ac:dyDescent="0.3">
      <c r="A6" s="4"/>
      <c r="B6" s="139">
        <v>1</v>
      </c>
      <c r="C6" s="77">
        <v>2</v>
      </c>
      <c r="D6" s="77">
        <v>3</v>
      </c>
      <c r="E6" s="77">
        <v>4</v>
      </c>
      <c r="F6" s="77">
        <v>5</v>
      </c>
      <c r="G6" s="77">
        <v>6</v>
      </c>
      <c r="H6" s="4"/>
      <c r="I6" s="4"/>
      <c r="J6" s="4"/>
      <c r="K6" s="4"/>
      <c r="L6" s="4"/>
      <c r="M6" s="4"/>
      <c r="N6" s="4"/>
      <c r="O6" s="4"/>
      <c r="P6" s="4"/>
      <c r="Q6" s="4"/>
      <c r="R6" s="4"/>
      <c r="S6" s="4"/>
      <c r="T6" s="4"/>
      <c r="U6" s="4"/>
      <c r="V6" s="4"/>
      <c r="W6" s="4"/>
      <c r="X6" s="4"/>
      <c r="Y6" s="4"/>
      <c r="Z6" s="4"/>
    </row>
    <row r="7" spans="1:26" ht="12.75" customHeight="1" x14ac:dyDescent="0.3">
      <c r="A7" s="4"/>
      <c r="B7" s="360">
        <v>1</v>
      </c>
      <c r="C7" s="140" t="s">
        <v>206</v>
      </c>
      <c r="D7" s="358"/>
      <c r="E7" s="358"/>
      <c r="F7" s="358"/>
      <c r="G7" s="358">
        <f>SUM(D7:F8)</f>
        <v>0</v>
      </c>
      <c r="H7" s="4"/>
      <c r="I7" s="4"/>
      <c r="J7" s="4"/>
      <c r="K7" s="4"/>
      <c r="L7" s="4"/>
      <c r="M7" s="4"/>
      <c r="N7" s="4"/>
      <c r="O7" s="4"/>
      <c r="P7" s="4"/>
      <c r="Q7" s="4"/>
      <c r="R7" s="4"/>
      <c r="S7" s="4"/>
      <c r="T7" s="4"/>
      <c r="U7" s="4"/>
      <c r="V7" s="4"/>
      <c r="W7" s="4"/>
      <c r="X7" s="4"/>
      <c r="Y7" s="4"/>
      <c r="Z7" s="4"/>
    </row>
    <row r="8" spans="1:26" ht="12.75" customHeight="1" x14ac:dyDescent="0.3">
      <c r="A8" s="4"/>
      <c r="B8" s="359"/>
      <c r="C8" s="142" t="s">
        <v>207</v>
      </c>
      <c r="D8" s="359"/>
      <c r="E8" s="359"/>
      <c r="F8" s="359"/>
      <c r="G8" s="359"/>
      <c r="H8" s="4"/>
      <c r="I8" s="4"/>
      <c r="J8" s="4"/>
      <c r="K8" s="4"/>
      <c r="L8" s="4"/>
      <c r="M8" s="4"/>
      <c r="N8" s="4"/>
      <c r="O8" s="4"/>
      <c r="P8" s="4"/>
      <c r="Q8" s="4"/>
      <c r="R8" s="4"/>
      <c r="S8" s="4"/>
      <c r="T8" s="4"/>
      <c r="U8" s="4"/>
      <c r="V8" s="4"/>
      <c r="W8" s="4"/>
      <c r="X8" s="4"/>
      <c r="Y8" s="4"/>
      <c r="Z8" s="4"/>
    </row>
    <row r="9" spans="1:26" ht="12.75" customHeight="1" x14ac:dyDescent="0.3">
      <c r="A9" s="4"/>
      <c r="B9" s="143">
        <v>2</v>
      </c>
      <c r="C9" s="144" t="s">
        <v>208</v>
      </c>
      <c r="D9" s="133"/>
      <c r="E9" s="133"/>
      <c r="F9" s="133"/>
      <c r="G9" s="133">
        <f t="shared" ref="G9:G10" si="0">SUM(D9:F9)</f>
        <v>0</v>
      </c>
      <c r="H9" s="4"/>
      <c r="I9" s="4"/>
      <c r="J9" s="4"/>
      <c r="K9" s="4"/>
      <c r="L9" s="4"/>
      <c r="M9" s="4"/>
      <c r="N9" s="4"/>
      <c r="O9" s="4"/>
      <c r="P9" s="4"/>
      <c r="Q9" s="4"/>
      <c r="R9" s="4"/>
      <c r="S9" s="4"/>
      <c r="T9" s="4"/>
      <c r="U9" s="4"/>
      <c r="V9" s="4"/>
      <c r="W9" s="4"/>
      <c r="X9" s="4"/>
      <c r="Y9" s="4"/>
      <c r="Z9" s="4"/>
    </row>
    <row r="10" spans="1:26" ht="12.75" customHeight="1" x14ac:dyDescent="0.3">
      <c r="A10" s="4"/>
      <c r="B10" s="145">
        <v>3</v>
      </c>
      <c r="C10" s="146" t="s">
        <v>209</v>
      </c>
      <c r="D10" s="147"/>
      <c r="E10" s="147"/>
      <c r="F10" s="147"/>
      <c r="G10" s="147">
        <f t="shared" si="0"/>
        <v>0</v>
      </c>
      <c r="H10" s="4"/>
      <c r="I10" s="4"/>
      <c r="J10" s="4"/>
      <c r="K10" s="4"/>
      <c r="L10" s="4"/>
      <c r="M10" s="4"/>
      <c r="N10" s="4"/>
      <c r="O10" s="4"/>
      <c r="P10" s="4"/>
      <c r="Q10" s="4"/>
      <c r="R10" s="4"/>
      <c r="S10" s="4"/>
      <c r="T10" s="4"/>
      <c r="U10" s="4"/>
      <c r="V10" s="4"/>
      <c r="W10" s="4"/>
      <c r="X10" s="4"/>
      <c r="Y10" s="4"/>
      <c r="Z10" s="4"/>
    </row>
    <row r="11" spans="1:26" ht="12.75" customHeight="1" x14ac:dyDescent="0.3">
      <c r="A11" s="4"/>
      <c r="B11" s="357" t="s">
        <v>134</v>
      </c>
      <c r="C11" s="324"/>
      <c r="D11" s="133">
        <f t="shared" ref="D11:G11" si="1">SUM(D7:D10)</f>
        <v>0</v>
      </c>
      <c r="E11" s="133">
        <f t="shared" si="1"/>
        <v>0</v>
      </c>
      <c r="F11" s="133">
        <f t="shared" si="1"/>
        <v>0</v>
      </c>
      <c r="G11" s="133">
        <f t="shared" si="1"/>
        <v>0</v>
      </c>
      <c r="H11" s="4"/>
      <c r="I11" s="4"/>
      <c r="J11" s="4"/>
      <c r="K11" s="4"/>
      <c r="L11" s="4"/>
      <c r="M11" s="4"/>
      <c r="N11" s="4"/>
      <c r="O11" s="4"/>
      <c r="P11" s="4"/>
      <c r="Q11" s="4"/>
      <c r="R11" s="4"/>
      <c r="S11" s="4"/>
      <c r="T11" s="4"/>
      <c r="U11" s="4"/>
      <c r="V11" s="4"/>
      <c r="W11" s="4"/>
      <c r="X11" s="4"/>
      <c r="Y11" s="4"/>
      <c r="Z11" s="4"/>
    </row>
    <row r="12" spans="1:26" ht="12.75" customHeight="1" x14ac:dyDescent="0.3">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ht="12.75" customHeight="1" x14ac:dyDescent="0.3">
      <c r="A13" s="4"/>
      <c r="B13" s="4"/>
      <c r="C13" s="4"/>
      <c r="D13" s="4"/>
      <c r="E13" s="4"/>
      <c r="F13" s="4"/>
      <c r="G13" s="4"/>
      <c r="H13" s="4"/>
      <c r="I13" s="4"/>
      <c r="J13" s="4"/>
      <c r="K13" s="4"/>
      <c r="L13" s="4"/>
      <c r="M13" s="4"/>
      <c r="N13" s="4"/>
      <c r="O13" s="4"/>
      <c r="P13" s="4"/>
      <c r="Q13" s="4"/>
      <c r="R13" s="4"/>
      <c r="S13" s="4"/>
      <c r="T13" s="4"/>
      <c r="U13" s="4"/>
      <c r="V13" s="4"/>
      <c r="W13" s="4"/>
      <c r="X13" s="4"/>
      <c r="Y13" s="4"/>
      <c r="Z13" s="4"/>
    </row>
    <row r="14" spans="1:26" ht="12.75" customHeight="1" x14ac:dyDescent="0.3">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ht="12.75" customHeight="1" x14ac:dyDescent="0.3">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ht="12.75" customHeight="1" x14ac:dyDescent="0.3">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ht="12.75" customHeight="1" x14ac:dyDescent="0.3">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ht="12.75" customHeight="1" x14ac:dyDescent="0.3">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ht="12.75" customHeight="1" x14ac:dyDescent="0.3">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ht="12.75" customHeight="1" x14ac:dyDescent="0.3">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2.75" customHeight="1" x14ac:dyDescent="0.3">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2.75" customHeight="1" x14ac:dyDescent="0.3">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2.75" customHeight="1" x14ac:dyDescent="0.3">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2.75" customHeight="1" x14ac:dyDescent="0.3">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2.75" customHeight="1" x14ac:dyDescent="0.3">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2.75" customHeight="1" x14ac:dyDescent="0.3">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2.75" customHeight="1" x14ac:dyDescent="0.3">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2.75" customHeight="1" x14ac:dyDescent="0.3">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2.75" customHeight="1" x14ac:dyDescent="0.3">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2.75" customHeight="1" x14ac:dyDescent="0.3">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2.75" customHeight="1" x14ac:dyDescent="0.3">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2.75" customHeight="1" x14ac:dyDescent="0.3">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2.75" customHeight="1" x14ac:dyDescent="0.3">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2.75" customHeight="1" x14ac:dyDescent="0.3">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2.75" customHeight="1" x14ac:dyDescent="0.3">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2.75" customHeight="1" x14ac:dyDescent="0.3">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2.75" customHeight="1" x14ac:dyDescent="0.3">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2.75" customHeight="1" x14ac:dyDescent="0.3">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2.75" customHeight="1" x14ac:dyDescent="0.3">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2.75" customHeight="1" x14ac:dyDescent="0.3">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2.75" customHeight="1" x14ac:dyDescent="0.3">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2.75" customHeight="1" x14ac:dyDescent="0.3">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2.75" customHeight="1" x14ac:dyDescent="0.3">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2.75" customHeight="1" x14ac:dyDescent="0.3">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2.75" customHeight="1" x14ac:dyDescent="0.3">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2.75" customHeight="1" x14ac:dyDescent="0.3">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2.75" customHeight="1" x14ac:dyDescent="0.3">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2.75" customHeight="1" x14ac:dyDescent="0.3">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2.75" customHeight="1" x14ac:dyDescent="0.3">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2.75" customHeight="1" x14ac:dyDescent="0.3">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2.75" customHeight="1" x14ac:dyDescent="0.3">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2.75" customHeight="1" x14ac:dyDescent="0.3">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2.75" customHeight="1" x14ac:dyDescent="0.3">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2.75" customHeight="1" x14ac:dyDescent="0.3">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2.75" customHeight="1" x14ac:dyDescent="0.3">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2.75" customHeight="1" x14ac:dyDescent="0.3">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2.75" customHeight="1" x14ac:dyDescent="0.3">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2.75" customHeight="1" x14ac:dyDescent="0.3">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2.75" customHeight="1" x14ac:dyDescent="0.3">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2.75" customHeight="1" x14ac:dyDescent="0.3">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2.75" customHeight="1" x14ac:dyDescent="0.3">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2.75" customHeight="1" x14ac:dyDescent="0.3">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2.75" customHeight="1" x14ac:dyDescent="0.3">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2.75" customHeight="1" x14ac:dyDescent="0.3">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2.75" customHeight="1" x14ac:dyDescent="0.3">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2.75" customHeight="1" x14ac:dyDescent="0.3">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2.75" customHeight="1" x14ac:dyDescent="0.3">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2.75" customHeight="1" x14ac:dyDescent="0.3">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2.75" customHeight="1" x14ac:dyDescent="0.3">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2.75" customHeight="1" x14ac:dyDescent="0.3">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2.75" customHeight="1" x14ac:dyDescent="0.3">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2.75" customHeight="1" x14ac:dyDescent="0.3">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2.75" customHeight="1" x14ac:dyDescent="0.3">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2.75" customHeight="1" x14ac:dyDescent="0.3">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2.75" customHeight="1" x14ac:dyDescent="0.3">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2.75" customHeight="1" x14ac:dyDescent="0.3">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2.75" customHeight="1" x14ac:dyDescent="0.3">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2.75" customHeight="1" x14ac:dyDescent="0.3">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2.75" customHeight="1" x14ac:dyDescent="0.3">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2.75" customHeight="1" x14ac:dyDescent="0.3">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2.75" customHeight="1" x14ac:dyDescent="0.3">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2.75" customHeight="1" x14ac:dyDescent="0.3">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2.75" customHeight="1" x14ac:dyDescent="0.3">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2.75" customHeight="1" x14ac:dyDescent="0.3">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2.75" customHeight="1" x14ac:dyDescent="0.3">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2.75" customHeight="1" x14ac:dyDescent="0.3">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2.75" customHeight="1" x14ac:dyDescent="0.3">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2.75" customHeight="1" x14ac:dyDescent="0.3">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2.75" customHeight="1" x14ac:dyDescent="0.3">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2.75" customHeight="1" x14ac:dyDescent="0.3">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2.75" customHeight="1" x14ac:dyDescent="0.3">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2.75" customHeight="1" x14ac:dyDescent="0.3">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2.75" customHeight="1" x14ac:dyDescent="0.3">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2.75" customHeight="1" x14ac:dyDescent="0.3">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2.75" customHeight="1" x14ac:dyDescent="0.3">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2.75" customHeight="1" x14ac:dyDescent="0.3">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2.75" customHeight="1" x14ac:dyDescent="0.3">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2.75" customHeight="1" x14ac:dyDescent="0.3">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2.75" customHeight="1" x14ac:dyDescent="0.3">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2.75" customHeight="1" x14ac:dyDescent="0.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2.75" customHeight="1" x14ac:dyDescent="0.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2.75" customHeight="1" x14ac:dyDescent="0.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2.75" customHeight="1" x14ac:dyDescent="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2.75" customHeight="1" x14ac:dyDescent="0.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2.75" customHeight="1" x14ac:dyDescent="0.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2.75" customHeight="1" x14ac:dyDescent="0.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2.75" customHeight="1" x14ac:dyDescent="0.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2.75" customHeight="1" x14ac:dyDescent="0.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2.75" customHeight="1" x14ac:dyDescent="0.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2.75" customHeight="1" x14ac:dyDescent="0.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2.75" customHeight="1" x14ac:dyDescent="0.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2.75" customHeight="1" x14ac:dyDescent="0.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2.75" customHeight="1" x14ac:dyDescent="0.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2.75" customHeight="1" x14ac:dyDescent="0.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2.75" customHeight="1" x14ac:dyDescent="0.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2.75" customHeight="1" x14ac:dyDescent="0.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2.75" customHeight="1" x14ac:dyDescent="0.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2.75" customHeight="1" x14ac:dyDescent="0.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2.75" customHeight="1" x14ac:dyDescent="0.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2.75" customHeight="1" x14ac:dyDescent="0.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2.75" customHeight="1" x14ac:dyDescent="0.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2.75" customHeight="1" x14ac:dyDescent="0.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2.75" customHeight="1" x14ac:dyDescent="0.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2.75" customHeight="1" x14ac:dyDescent="0.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2.75" customHeight="1" x14ac:dyDescent="0.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2.75" customHeight="1" x14ac:dyDescent="0.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2.75" customHeight="1" x14ac:dyDescent="0.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2.75" customHeight="1" x14ac:dyDescent="0.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2.75" customHeight="1" x14ac:dyDescent="0.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2.75" customHeight="1" x14ac:dyDescent="0.3">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2.75" customHeight="1" x14ac:dyDescent="0.3">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75" customHeight="1" x14ac:dyDescent="0.3">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75" customHeight="1" x14ac:dyDescent="0.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2.75" customHeight="1" x14ac:dyDescent="0.3">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2.75" customHeight="1" x14ac:dyDescent="0.3">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2.75" customHeight="1" x14ac:dyDescent="0.3">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2.75" customHeight="1" x14ac:dyDescent="0.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2.75" customHeight="1" x14ac:dyDescent="0.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2.75" customHeight="1" x14ac:dyDescent="0.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2.75" customHeight="1" x14ac:dyDescent="0.3">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2.75" customHeight="1" x14ac:dyDescent="0.3">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2.75" customHeight="1" x14ac:dyDescent="0.3">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2.75" customHeight="1" x14ac:dyDescent="0.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2.75" customHeight="1" x14ac:dyDescent="0.3">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2.75" customHeight="1" x14ac:dyDescent="0.3">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2.75" customHeight="1" x14ac:dyDescent="0.3">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2.75" customHeight="1" x14ac:dyDescent="0.3">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2.75" customHeight="1" x14ac:dyDescent="0.3">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2.75" customHeight="1" x14ac:dyDescent="0.3">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2.75" customHeight="1" x14ac:dyDescent="0.3">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2.75" customHeight="1" x14ac:dyDescent="0.3">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2.75" customHeight="1" x14ac:dyDescent="0.3">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2.75" customHeight="1" x14ac:dyDescent="0.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2.75" customHeight="1" x14ac:dyDescent="0.3">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2.75" customHeight="1" x14ac:dyDescent="0.3">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2.75" customHeight="1" x14ac:dyDescent="0.3">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2.75" customHeight="1" x14ac:dyDescent="0.3">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2.75" customHeight="1" x14ac:dyDescent="0.3">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2.75" customHeight="1" x14ac:dyDescent="0.3">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2.75" customHeight="1" x14ac:dyDescent="0.3">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2.75" customHeight="1" x14ac:dyDescent="0.3">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2.75" customHeight="1" x14ac:dyDescent="0.3">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2.75" customHeight="1" x14ac:dyDescent="0.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2.75" customHeight="1" x14ac:dyDescent="0.3">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2.75" customHeight="1" x14ac:dyDescent="0.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2.75" customHeight="1" x14ac:dyDescent="0.3">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2.75" customHeight="1" x14ac:dyDescent="0.3">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2.75" customHeight="1" x14ac:dyDescent="0.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2.75" customHeight="1" x14ac:dyDescent="0.3">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2.75" customHeight="1" x14ac:dyDescent="0.3">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2.75" customHeight="1" x14ac:dyDescent="0.3">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2.75" customHeight="1" x14ac:dyDescent="0.3">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2.75" customHeight="1" x14ac:dyDescent="0.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2.75" customHeight="1" x14ac:dyDescent="0.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2.75" customHeight="1" x14ac:dyDescent="0.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2.75" customHeight="1" x14ac:dyDescent="0.3">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2.75" customHeight="1" x14ac:dyDescent="0.3">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2.75" customHeight="1" x14ac:dyDescent="0.3">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2.75" customHeight="1" x14ac:dyDescent="0.3">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2.75" customHeight="1" x14ac:dyDescent="0.3">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2.75" customHeight="1" x14ac:dyDescent="0.3">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75" customHeight="1" x14ac:dyDescent="0.3">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2.75" customHeight="1" x14ac:dyDescent="0.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2.75" customHeight="1" x14ac:dyDescent="0.3">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2.75" customHeight="1" x14ac:dyDescent="0.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2.75" customHeight="1" x14ac:dyDescent="0.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2.75" customHeight="1" x14ac:dyDescent="0.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2.75" customHeight="1" x14ac:dyDescent="0.3">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2.75" customHeight="1" x14ac:dyDescent="0.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2.75" customHeight="1" x14ac:dyDescent="0.3">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2.75" customHeight="1" x14ac:dyDescent="0.3">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2.75" customHeight="1" x14ac:dyDescent="0.3">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2.75" customHeight="1" x14ac:dyDescent="0.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2.75" customHeight="1" x14ac:dyDescent="0.3">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75" customHeight="1" x14ac:dyDescent="0.3">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75" customHeight="1" x14ac:dyDescent="0.3">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75" customHeight="1" x14ac:dyDescent="0.3">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75" customHeight="1" x14ac:dyDescent="0.3">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75" customHeight="1" x14ac:dyDescent="0.3">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75" customHeight="1" x14ac:dyDescent="0.3">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75" customHeight="1" x14ac:dyDescent="0.3">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75" customHeight="1" x14ac:dyDescent="0.3">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75" customHeight="1" x14ac:dyDescent="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75" customHeight="1" x14ac:dyDescent="0.3">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75" customHeight="1" x14ac:dyDescent="0.3">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75" customHeight="1" x14ac:dyDescent="0.3">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75" customHeight="1" x14ac:dyDescent="0.3">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75" customHeight="1" x14ac:dyDescent="0.3">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75" customHeight="1" x14ac:dyDescent="0.3">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75" customHeight="1" x14ac:dyDescent="0.3">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75" customHeight="1" x14ac:dyDescent="0.3">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75" customHeight="1" x14ac:dyDescent="0.3">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75" customHeight="1" x14ac:dyDescent="0.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75" customHeight="1" x14ac:dyDescent="0.3">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75" customHeight="1" x14ac:dyDescent="0.3">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75" customHeight="1" x14ac:dyDescent="0.3">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75" customHeight="1" x14ac:dyDescent="0.3">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75" customHeight="1" x14ac:dyDescent="0.3">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75" customHeight="1" x14ac:dyDescent="0.3">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75" customHeight="1" x14ac:dyDescent="0.3">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3"/>
    <row r="222" spans="1:26" ht="15.75" customHeight="1" x14ac:dyDescent="0.3"/>
    <row r="223" spans="1:26" ht="15.75" customHeight="1" x14ac:dyDescent="0.3"/>
    <row r="224" spans="1:2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0">
    <mergeCell ref="B11:C11"/>
    <mergeCell ref="F7:F8"/>
    <mergeCell ref="G7:G8"/>
    <mergeCell ref="B4:B5"/>
    <mergeCell ref="C4:C5"/>
    <mergeCell ref="D4:F4"/>
    <mergeCell ref="G4:G5"/>
    <mergeCell ref="B7:B8"/>
    <mergeCell ref="D7:D8"/>
    <mergeCell ref="E7:E8"/>
  </mergeCells>
  <pageMargins left="0.7" right="0.7" top="0.75" bottom="0.75" header="0" footer="0"/>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sheetViews>
  <sheetFormatPr defaultColWidth="11.19921875" defaultRowHeight="15" customHeight="1" x14ac:dyDescent="0.3"/>
  <cols>
    <col min="1" max="1" width="9.19921875" customWidth="1"/>
    <col min="2" max="2" width="4.09765625" customWidth="1"/>
    <col min="3" max="3" width="29.19921875" customWidth="1"/>
    <col min="4" max="7" width="9.19921875" customWidth="1"/>
    <col min="8" max="26" width="12.09765625" customWidth="1"/>
  </cols>
  <sheetData>
    <row r="1" spans="1:26" ht="15.6" x14ac:dyDescent="0.3">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1:26" ht="15.6" x14ac:dyDescent="0.3">
      <c r="A2" s="114"/>
      <c r="B2" s="115" t="s">
        <v>210</v>
      </c>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26" ht="15.6" x14ac:dyDescent="0.3">
      <c r="A3" s="114"/>
      <c r="B3" s="115"/>
      <c r="C3" s="114"/>
      <c r="D3" s="114"/>
      <c r="E3" s="114"/>
      <c r="F3" s="114"/>
      <c r="G3" s="114"/>
      <c r="H3" s="114"/>
      <c r="I3" s="114"/>
      <c r="J3" s="114"/>
      <c r="K3" s="114"/>
      <c r="L3" s="114"/>
      <c r="M3" s="114"/>
      <c r="N3" s="114"/>
      <c r="O3" s="114"/>
      <c r="P3" s="114"/>
      <c r="Q3" s="114"/>
      <c r="R3" s="114"/>
      <c r="S3" s="114"/>
      <c r="T3" s="114"/>
      <c r="U3" s="114"/>
      <c r="V3" s="114"/>
      <c r="W3" s="114"/>
      <c r="X3" s="114"/>
      <c r="Y3" s="114"/>
      <c r="Z3" s="114"/>
    </row>
    <row r="4" spans="1:26" ht="15.6" x14ac:dyDescent="0.3">
      <c r="A4" s="114"/>
      <c r="B4" s="338" t="s">
        <v>94</v>
      </c>
      <c r="C4" s="320" t="s">
        <v>204</v>
      </c>
      <c r="D4" s="322" t="s">
        <v>205</v>
      </c>
      <c r="E4" s="318"/>
      <c r="F4" s="319"/>
      <c r="G4" s="320" t="s">
        <v>134</v>
      </c>
      <c r="H4" s="114"/>
      <c r="I4" s="114"/>
      <c r="J4" s="114"/>
      <c r="K4" s="114"/>
      <c r="L4" s="114"/>
      <c r="M4" s="114"/>
      <c r="N4" s="114"/>
      <c r="O4" s="114"/>
      <c r="P4" s="114"/>
      <c r="Q4" s="114"/>
      <c r="R4" s="114"/>
      <c r="S4" s="114"/>
      <c r="T4" s="114"/>
      <c r="U4" s="114"/>
      <c r="V4" s="114"/>
      <c r="W4" s="114"/>
      <c r="X4" s="114"/>
      <c r="Y4" s="114"/>
      <c r="Z4" s="114"/>
    </row>
    <row r="5" spans="1:26" ht="15.6" x14ac:dyDescent="0.3">
      <c r="A5" s="114"/>
      <c r="B5" s="321"/>
      <c r="C5" s="321"/>
      <c r="D5" s="74" t="s">
        <v>131</v>
      </c>
      <c r="E5" s="74" t="s">
        <v>132</v>
      </c>
      <c r="F5" s="74" t="s">
        <v>133</v>
      </c>
      <c r="G5" s="321"/>
      <c r="H5" s="114"/>
      <c r="I5" s="114"/>
      <c r="J5" s="114"/>
      <c r="K5" s="114"/>
      <c r="L5" s="114"/>
      <c r="M5" s="114"/>
      <c r="N5" s="114"/>
      <c r="O5" s="114"/>
      <c r="P5" s="114"/>
      <c r="Q5" s="114"/>
      <c r="R5" s="114"/>
      <c r="S5" s="114"/>
      <c r="T5" s="114"/>
      <c r="U5" s="114"/>
      <c r="V5" s="114"/>
      <c r="W5" s="114"/>
      <c r="X5" s="114"/>
      <c r="Y5" s="114"/>
      <c r="Z5" s="114"/>
    </row>
    <row r="6" spans="1:26" ht="15.6" x14ac:dyDescent="0.3">
      <c r="A6" s="114"/>
      <c r="B6" s="139">
        <v>1</v>
      </c>
      <c r="C6" s="77">
        <v>2</v>
      </c>
      <c r="D6" s="77">
        <v>3</v>
      </c>
      <c r="E6" s="77">
        <v>4</v>
      </c>
      <c r="F6" s="77">
        <v>5</v>
      </c>
      <c r="G6" s="77">
        <v>6</v>
      </c>
      <c r="H6" s="114"/>
      <c r="I6" s="114"/>
      <c r="J6" s="114"/>
      <c r="K6" s="114"/>
      <c r="L6" s="114"/>
      <c r="M6" s="114"/>
      <c r="N6" s="114"/>
      <c r="O6" s="114"/>
      <c r="P6" s="114"/>
      <c r="Q6" s="114"/>
      <c r="R6" s="114"/>
      <c r="S6" s="114"/>
      <c r="T6" s="114"/>
      <c r="U6" s="114"/>
      <c r="V6" s="114"/>
      <c r="W6" s="114"/>
      <c r="X6" s="114"/>
      <c r="Y6" s="114"/>
      <c r="Z6" s="114"/>
    </row>
    <row r="7" spans="1:26" ht="15.6" x14ac:dyDescent="0.3">
      <c r="A7" s="114"/>
      <c r="B7" s="360">
        <v>1</v>
      </c>
      <c r="C7" s="140" t="s">
        <v>211</v>
      </c>
      <c r="D7" s="358"/>
      <c r="E7" s="358"/>
      <c r="F7" s="358"/>
      <c r="G7" s="358">
        <f>SUM(D7:F8)</f>
        <v>0</v>
      </c>
      <c r="H7" s="114"/>
      <c r="I7" s="114"/>
      <c r="J7" s="114"/>
      <c r="K7" s="114"/>
      <c r="L7" s="114"/>
      <c r="M7" s="114"/>
      <c r="N7" s="114"/>
      <c r="O7" s="114"/>
      <c r="P7" s="114"/>
      <c r="Q7" s="114"/>
      <c r="R7" s="114"/>
      <c r="S7" s="114"/>
      <c r="T7" s="114"/>
      <c r="U7" s="114"/>
      <c r="V7" s="114"/>
      <c r="W7" s="114"/>
      <c r="X7" s="114"/>
      <c r="Y7" s="114"/>
      <c r="Z7" s="114"/>
    </row>
    <row r="8" spans="1:26" ht="15.6" x14ac:dyDescent="0.3">
      <c r="A8" s="114"/>
      <c r="B8" s="359"/>
      <c r="C8" s="142" t="s">
        <v>212</v>
      </c>
      <c r="D8" s="359"/>
      <c r="E8" s="359"/>
      <c r="F8" s="359"/>
      <c r="G8" s="359"/>
      <c r="H8" s="114"/>
      <c r="I8" s="114"/>
      <c r="J8" s="114"/>
      <c r="K8" s="114"/>
      <c r="L8" s="114"/>
      <c r="M8" s="114"/>
      <c r="N8" s="114"/>
      <c r="O8" s="114"/>
      <c r="P8" s="114"/>
      <c r="Q8" s="114"/>
      <c r="R8" s="114"/>
      <c r="S8" s="114"/>
      <c r="T8" s="114"/>
      <c r="U8" s="114"/>
      <c r="V8" s="114"/>
      <c r="W8" s="114"/>
      <c r="X8" s="114"/>
      <c r="Y8" s="114"/>
      <c r="Z8" s="114"/>
    </row>
    <row r="9" spans="1:26" ht="15.6" x14ac:dyDescent="0.3">
      <c r="A9" s="114"/>
      <c r="B9" s="143">
        <v>2</v>
      </c>
      <c r="C9" s="144" t="s">
        <v>208</v>
      </c>
      <c r="D9" s="133"/>
      <c r="E9" s="133"/>
      <c r="F9" s="133"/>
      <c r="G9" s="133">
        <f t="shared" ref="G9:G10" si="0">SUM(D9:F9)</f>
        <v>0</v>
      </c>
      <c r="H9" s="114"/>
      <c r="I9" s="114"/>
      <c r="J9" s="114"/>
      <c r="K9" s="114"/>
      <c r="L9" s="114"/>
      <c r="M9" s="114"/>
      <c r="N9" s="114"/>
      <c r="O9" s="114"/>
      <c r="P9" s="114"/>
      <c r="Q9" s="114"/>
      <c r="R9" s="114"/>
      <c r="S9" s="114"/>
      <c r="T9" s="114"/>
      <c r="U9" s="114"/>
      <c r="V9" s="114"/>
      <c r="W9" s="114"/>
      <c r="X9" s="114"/>
      <c r="Y9" s="114"/>
      <c r="Z9" s="114"/>
    </row>
    <row r="10" spans="1:26" ht="15.6" x14ac:dyDescent="0.3">
      <c r="A10" s="114"/>
      <c r="B10" s="145">
        <v>3</v>
      </c>
      <c r="C10" s="146" t="s">
        <v>209</v>
      </c>
      <c r="D10" s="147"/>
      <c r="E10" s="147"/>
      <c r="F10" s="147"/>
      <c r="G10" s="147">
        <f t="shared" si="0"/>
        <v>0</v>
      </c>
      <c r="H10" s="114"/>
      <c r="I10" s="114"/>
      <c r="J10" s="114"/>
      <c r="K10" s="114"/>
      <c r="L10" s="114"/>
      <c r="M10" s="114"/>
      <c r="N10" s="114"/>
      <c r="O10" s="114"/>
      <c r="P10" s="114"/>
      <c r="Q10" s="114"/>
      <c r="R10" s="114"/>
      <c r="S10" s="114"/>
      <c r="T10" s="114"/>
      <c r="U10" s="114"/>
      <c r="V10" s="114"/>
      <c r="W10" s="114"/>
      <c r="X10" s="114"/>
      <c r="Y10" s="114"/>
      <c r="Z10" s="114"/>
    </row>
    <row r="11" spans="1:26" ht="15.6" x14ac:dyDescent="0.3">
      <c r="A11" s="114"/>
      <c r="B11" s="357" t="s">
        <v>134</v>
      </c>
      <c r="C11" s="324"/>
      <c r="D11" s="133">
        <f t="shared" ref="D11:G11" si="1">SUM(D7:D10)</f>
        <v>0</v>
      </c>
      <c r="E11" s="133">
        <f t="shared" si="1"/>
        <v>0</v>
      </c>
      <c r="F11" s="133">
        <f t="shared" si="1"/>
        <v>0</v>
      </c>
      <c r="G11" s="133">
        <f t="shared" si="1"/>
        <v>0</v>
      </c>
      <c r="H11" s="114"/>
      <c r="I11" s="114"/>
      <c r="J11" s="114"/>
      <c r="K11" s="114"/>
      <c r="L11" s="114"/>
      <c r="M11" s="114"/>
      <c r="N11" s="114"/>
      <c r="O11" s="114"/>
      <c r="P11" s="114"/>
      <c r="Q11" s="114"/>
      <c r="R11" s="114"/>
      <c r="S11" s="114"/>
      <c r="T11" s="114"/>
      <c r="U11" s="114"/>
      <c r="V11" s="114"/>
      <c r="W11" s="114"/>
      <c r="X11" s="114"/>
      <c r="Y11" s="114"/>
      <c r="Z11" s="114"/>
    </row>
    <row r="12" spans="1:26" ht="15.6" x14ac:dyDescent="0.3">
      <c r="A12" s="114"/>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row>
    <row r="13" spans="1:26" ht="15.6" x14ac:dyDescent="0.3">
      <c r="A13" s="114"/>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row>
    <row r="14" spans="1:26" ht="15.6" x14ac:dyDescent="0.3">
      <c r="A14" s="114"/>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row>
    <row r="15" spans="1:26" ht="15.6" x14ac:dyDescent="0.3">
      <c r="A15" s="114"/>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row>
    <row r="16" spans="1:26" ht="15.6" x14ac:dyDescent="0.3">
      <c r="A16" s="11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row>
    <row r="17" spans="1:26" ht="15.6" x14ac:dyDescent="0.3">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row>
    <row r="18" spans="1:26" ht="15.6" x14ac:dyDescent="0.3">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row>
    <row r="19" spans="1:26" ht="15.6" x14ac:dyDescent="0.3">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row>
    <row r="20" spans="1:26" ht="15.6" x14ac:dyDescent="0.3">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row>
    <row r="21" spans="1:26" ht="15.75" customHeight="1" x14ac:dyDescent="0.3">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row>
    <row r="22" spans="1:26" ht="15.75" customHeight="1" x14ac:dyDescent="0.3">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row>
    <row r="23" spans="1:26" ht="15.75" customHeight="1" x14ac:dyDescent="0.3">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row>
    <row r="24" spans="1:26" ht="15.75" customHeight="1" x14ac:dyDescent="0.3">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row>
    <row r="25" spans="1:26" ht="15.75" customHeight="1" x14ac:dyDescent="0.3">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row>
    <row r="26" spans="1:26" ht="15.75" customHeight="1" x14ac:dyDescent="0.3">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spans="1:26" ht="15.75" customHeight="1" x14ac:dyDescent="0.3">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1:26" ht="15.75" customHeight="1" x14ac:dyDescent="0.3">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spans="1:26" ht="15.75" customHeight="1" x14ac:dyDescent="0.3">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1:26" ht="15.75" customHeight="1" x14ac:dyDescent="0.3">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ht="15.75" customHeight="1" x14ac:dyDescent="0.3">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ht="15.75" customHeight="1" x14ac:dyDescent="0.3">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1:26" ht="15.75" customHeight="1" x14ac:dyDescent="0.3">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ht="15.75" customHeight="1" x14ac:dyDescent="0.3">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1:26" ht="15.75" customHeight="1" x14ac:dyDescent="0.3">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ht="15.75" customHeight="1" x14ac:dyDescent="0.3">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ht="15.75" customHeight="1" x14ac:dyDescent="0.3">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ht="15.75" customHeight="1" x14ac:dyDescent="0.3">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1:26" ht="15.75" customHeight="1" x14ac:dyDescent="0.3">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ht="15.75" customHeight="1" x14ac:dyDescent="0.3">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ht="15.75" customHeight="1" x14ac:dyDescent="0.3">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ht="15.75" customHeight="1" x14ac:dyDescent="0.3">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15.75" customHeight="1" x14ac:dyDescent="0.3">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15.75" customHeight="1" x14ac:dyDescent="0.3">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15.75" customHeight="1" x14ac:dyDescent="0.3">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15.75" customHeight="1" x14ac:dyDescent="0.3">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15.75" customHeight="1" x14ac:dyDescent="0.3">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15.75" customHeight="1" x14ac:dyDescent="0.3">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15.75" customHeight="1" x14ac:dyDescent="0.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15.75" customHeight="1" x14ac:dyDescent="0.3">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15.75" customHeight="1" x14ac:dyDescent="0.3">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15.75" customHeigh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15.75" customHeight="1" x14ac:dyDescent="0.3">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15.75" customHeight="1" x14ac:dyDescent="0.3">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15.75" customHeight="1" x14ac:dyDescent="0.3">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15.75" customHeight="1" x14ac:dyDescent="0.3">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15.75" customHeight="1" x14ac:dyDescent="0.3">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15.75" customHeight="1" x14ac:dyDescent="0.3">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15.75" customHeight="1" x14ac:dyDescent="0.3">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15.75" customHeight="1" x14ac:dyDescent="0.3">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15.75" customHeight="1" x14ac:dyDescent="0.3">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15.75" customHeight="1" x14ac:dyDescent="0.3">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15.75" customHeight="1" x14ac:dyDescent="0.3">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15.75" customHeight="1" x14ac:dyDescent="0.3">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15.75" customHeight="1" x14ac:dyDescent="0.3">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15.75" customHeight="1" x14ac:dyDescent="0.3">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15.75" customHeight="1" x14ac:dyDescent="0.3">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15.75" customHeight="1" x14ac:dyDescent="0.3">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15.75" customHeight="1" x14ac:dyDescent="0.3">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15.75" customHeight="1" x14ac:dyDescent="0.3">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15.75" customHeight="1" x14ac:dyDescent="0.3">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15.75" customHeight="1" x14ac:dyDescent="0.3">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15.75" customHeight="1" x14ac:dyDescent="0.3">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15.75" customHeight="1" x14ac:dyDescent="0.3">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15.75" customHeight="1" x14ac:dyDescent="0.3">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15.75" customHeight="1" x14ac:dyDescent="0.3">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15.75" customHeight="1" x14ac:dyDescent="0.3">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15.75" customHeight="1" x14ac:dyDescent="0.3">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15.75" customHeight="1" x14ac:dyDescent="0.3">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15.75" customHeight="1" x14ac:dyDescent="0.3">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15.75" customHeight="1" x14ac:dyDescent="0.3">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15.75" customHeight="1" x14ac:dyDescent="0.3">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15.75" customHeight="1" x14ac:dyDescent="0.3">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15.75" customHeight="1" x14ac:dyDescent="0.3">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15.75" customHeight="1" x14ac:dyDescent="0.3">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15.75" customHeight="1" x14ac:dyDescent="0.3">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15.75" customHeight="1" x14ac:dyDescent="0.3">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15.75" customHeight="1" x14ac:dyDescent="0.3">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15.75" customHeight="1" x14ac:dyDescent="0.3">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15.75" customHeight="1" x14ac:dyDescent="0.3">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15.75" customHeight="1" x14ac:dyDescent="0.3">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15.75" customHeight="1" x14ac:dyDescent="0.3">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15.75" customHeight="1" x14ac:dyDescent="0.3">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15.75" customHeight="1" x14ac:dyDescent="0.3">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15.75" customHeight="1" x14ac:dyDescent="0.3">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15.75" customHeight="1" x14ac:dyDescent="0.3">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15.75" customHeight="1" x14ac:dyDescent="0.3">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15.75" customHeight="1" x14ac:dyDescent="0.3">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15.75" customHeight="1" x14ac:dyDescent="0.3">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15.75" customHeight="1" x14ac:dyDescent="0.3">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15.75" customHeight="1" x14ac:dyDescent="0.3">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15.75" customHeight="1" x14ac:dyDescent="0.3">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15.75" customHeight="1" x14ac:dyDescent="0.3">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15.75" customHeight="1" x14ac:dyDescent="0.3">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15.75" customHeight="1" x14ac:dyDescent="0.3">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15.75" customHeight="1" x14ac:dyDescent="0.3">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15.75" customHeight="1" x14ac:dyDescent="0.3">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15.75" customHeight="1" x14ac:dyDescent="0.3">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15.75" customHeight="1" x14ac:dyDescent="0.3">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15.75" customHeight="1" x14ac:dyDescent="0.3">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15.75" customHeight="1" x14ac:dyDescent="0.3">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15.75" customHeight="1" x14ac:dyDescent="0.3">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15.75" customHeight="1" x14ac:dyDescent="0.3">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15.75" customHeight="1" x14ac:dyDescent="0.3">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15.75" customHeight="1" x14ac:dyDescent="0.3">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15.75" customHeight="1" x14ac:dyDescent="0.3">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15.75" customHeight="1" x14ac:dyDescent="0.3">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15.75" customHeight="1" x14ac:dyDescent="0.3">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15.75" customHeight="1" x14ac:dyDescent="0.3">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15.75" customHeight="1" x14ac:dyDescent="0.3">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15.75" customHeight="1"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15.75" customHeight="1"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15.75" customHeight="1"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15.75" customHeight="1"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15.75" customHeight="1"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15.75" customHeight="1"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15.75" customHeight="1"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15.75" customHeight="1"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15.75" customHeight="1"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15.75" customHeight="1"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15.75" customHeight="1"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15.75" customHeight="1"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15.75" customHeight="1"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15.75" customHeight="1"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15.75" customHeight="1"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15.75" customHeight="1"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15.75" customHeight="1"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15.75" customHeight="1"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15.75" customHeight="1"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15.75" customHeight="1"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15.75" customHeight="1"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15.75" customHeight="1"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15.75" customHeight="1"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15.75" customHeight="1"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15.75" customHeight="1"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15.75" customHeight="1"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15.75" customHeight="1"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15.75" customHeight="1"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15.75" customHeight="1"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15.75" customHeight="1"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15.75" customHeight="1"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15.75" customHeight="1"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15.75" customHeight="1"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15.75" customHeight="1"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15.75" customHeight="1"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15.75" customHeight="1"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15.75" customHeight="1"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15.75" customHeight="1"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15.75" customHeight="1"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15.75" customHeight="1"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15.75" customHeight="1"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15.75" customHeight="1"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15.75" customHeight="1"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15.75" customHeight="1"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15.75" customHeight="1"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15.75" customHeight="1"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15.75" customHeight="1"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15.75" customHeight="1"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15.75" customHeight="1"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15.75" customHeight="1"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15.75" customHeight="1"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15.75" customHeight="1"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15.75" customHeight="1"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15.75" customHeight="1"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15.75" customHeight="1"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15.75" customHeight="1"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15.75" customHeight="1"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15.75" customHeight="1"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15.75" customHeight="1"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15.75" customHeight="1"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15.75" customHeight="1"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15.75" customHeight="1"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15.75" customHeight="1"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15.75" customHeight="1"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15.75" customHeight="1"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15.75" customHeight="1"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15.75" customHeight="1"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15.75" customHeight="1"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15.75" customHeight="1"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15.75" customHeight="1"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15.75" customHeight="1"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15.75" customHeight="1"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15.75" customHeight="1"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15.75" customHeight="1"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15.75" customHeight="1"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15.75" customHeight="1"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15.75" customHeight="1"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15.75" customHeight="1"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15.75" customHeight="1"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15.75" customHeight="1"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15.75" customHeight="1"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15.75" customHeight="1"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15.75" customHeight="1"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15.75" customHeight="1"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15.75" customHeight="1"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15.75" customHeight="1"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15.75" customHeight="1"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15.75" customHeight="1"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15.75" customHeight="1"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15.75" customHeight="1"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15.75" customHeight="1"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15.75" customHeight="1"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15.75" customHeight="1"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15.75" customHeight="1"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15.75" customHeight="1"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15.75" customHeight="1"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15.75" customHeight="1"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15.75" customHeight="1"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15.75" customHeight="1"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15.75" customHeight="1"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15.75" customHeight="1" x14ac:dyDescent="0.3"/>
    <row r="222" spans="1:26" ht="15.75" customHeight="1" x14ac:dyDescent="0.3"/>
    <row r="223" spans="1:26" ht="15.75" customHeight="1" x14ac:dyDescent="0.3"/>
    <row r="224" spans="1:2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0">
    <mergeCell ref="B11:C11"/>
    <mergeCell ref="F7:F8"/>
    <mergeCell ref="G7:G8"/>
    <mergeCell ref="B4:B5"/>
    <mergeCell ref="C4:C5"/>
    <mergeCell ref="D4:F4"/>
    <mergeCell ref="G4:G5"/>
    <mergeCell ref="B7:B8"/>
    <mergeCell ref="D7:D8"/>
    <mergeCell ref="E7:E8"/>
  </mergeCells>
  <pageMargins left="0.7" right="0.7" top="0.75" bottom="0.75" header="0" footer="0"/>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workbookViewId="0"/>
  </sheetViews>
  <sheetFormatPr defaultColWidth="11.19921875" defaultRowHeight="15" customHeight="1" x14ac:dyDescent="0.3"/>
  <cols>
    <col min="1" max="1" width="9.19921875" customWidth="1"/>
    <col min="2" max="2" width="5.19921875" customWidth="1"/>
    <col min="3" max="3" width="33.69921875" customWidth="1"/>
    <col min="4" max="7" width="9.19921875" customWidth="1"/>
    <col min="8" max="26" width="12.09765625" customWidth="1"/>
  </cols>
  <sheetData>
    <row r="1" spans="1:26" ht="15.6" x14ac:dyDescent="0.3">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1:26" ht="15.6" x14ac:dyDescent="0.3">
      <c r="A2" s="114"/>
      <c r="B2" s="115" t="s">
        <v>213</v>
      </c>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26" ht="15.6" x14ac:dyDescent="0.3">
      <c r="A3" s="114"/>
      <c r="B3" s="367" t="s">
        <v>94</v>
      </c>
      <c r="C3" s="366" t="s">
        <v>214</v>
      </c>
      <c r="D3" s="365" t="s">
        <v>205</v>
      </c>
      <c r="E3" s="318"/>
      <c r="F3" s="319"/>
      <c r="G3" s="366" t="s">
        <v>134</v>
      </c>
      <c r="H3" s="114"/>
      <c r="I3" s="114"/>
      <c r="J3" s="114"/>
      <c r="K3" s="114"/>
      <c r="L3" s="114"/>
      <c r="M3" s="114"/>
      <c r="N3" s="114"/>
      <c r="O3" s="114"/>
      <c r="P3" s="114"/>
      <c r="Q3" s="114"/>
      <c r="R3" s="114"/>
      <c r="S3" s="114"/>
      <c r="T3" s="114"/>
      <c r="U3" s="114"/>
      <c r="V3" s="114"/>
      <c r="W3" s="114"/>
      <c r="X3" s="114"/>
      <c r="Y3" s="114"/>
      <c r="Z3" s="114"/>
    </row>
    <row r="4" spans="1:26" ht="15.6" x14ac:dyDescent="0.3">
      <c r="A4" s="114"/>
      <c r="B4" s="321"/>
      <c r="C4" s="321"/>
      <c r="D4" s="148" t="s">
        <v>131</v>
      </c>
      <c r="E4" s="148" t="s">
        <v>132</v>
      </c>
      <c r="F4" s="148" t="s">
        <v>133</v>
      </c>
      <c r="G4" s="321"/>
      <c r="H4" s="114"/>
      <c r="I4" s="114"/>
      <c r="J4" s="114"/>
      <c r="K4" s="114"/>
      <c r="L4" s="114"/>
      <c r="M4" s="114"/>
      <c r="N4" s="114"/>
      <c r="O4" s="114"/>
      <c r="P4" s="114"/>
      <c r="Q4" s="114"/>
      <c r="R4" s="114"/>
      <c r="S4" s="114"/>
      <c r="T4" s="114"/>
      <c r="U4" s="114"/>
      <c r="V4" s="114"/>
      <c r="W4" s="114"/>
      <c r="X4" s="114"/>
      <c r="Y4" s="114"/>
      <c r="Z4" s="114"/>
    </row>
    <row r="5" spans="1:26" ht="15.6" x14ac:dyDescent="0.3">
      <c r="A5" s="114"/>
      <c r="B5" s="149">
        <v>1</v>
      </c>
      <c r="C5" s="150">
        <v>2</v>
      </c>
      <c r="D5" s="150">
        <v>3</v>
      </c>
      <c r="E5" s="150">
        <v>4</v>
      </c>
      <c r="F5" s="150">
        <v>5</v>
      </c>
      <c r="G5" s="150">
        <v>6</v>
      </c>
      <c r="H5" s="114"/>
      <c r="I5" s="114"/>
      <c r="J5" s="114"/>
      <c r="K5" s="114"/>
      <c r="L5" s="114"/>
      <c r="M5" s="114"/>
      <c r="N5" s="114"/>
      <c r="O5" s="114"/>
      <c r="P5" s="114"/>
      <c r="Q5" s="114"/>
      <c r="R5" s="114"/>
      <c r="S5" s="114"/>
      <c r="T5" s="114"/>
      <c r="U5" s="114"/>
      <c r="V5" s="114"/>
      <c r="W5" s="114"/>
      <c r="X5" s="114"/>
      <c r="Y5" s="114"/>
      <c r="Z5" s="114"/>
    </row>
    <row r="6" spans="1:26" ht="17.25" customHeight="1" x14ac:dyDescent="0.3">
      <c r="A6" s="114"/>
      <c r="B6" s="151">
        <v>1</v>
      </c>
      <c r="C6" s="144" t="s">
        <v>215</v>
      </c>
      <c r="D6" s="133"/>
      <c r="E6" s="133"/>
      <c r="F6" s="133"/>
      <c r="G6" s="142">
        <f t="shared" ref="G6:G15" si="0">SUM(D6:F6)</f>
        <v>0</v>
      </c>
      <c r="H6" s="114"/>
      <c r="I6" s="114"/>
      <c r="J6" s="114"/>
      <c r="K6" s="114"/>
      <c r="L6" s="114"/>
      <c r="M6" s="114"/>
      <c r="N6" s="114"/>
      <c r="O6" s="114"/>
      <c r="P6" s="114"/>
      <c r="Q6" s="114"/>
      <c r="R6" s="114"/>
      <c r="S6" s="114"/>
      <c r="T6" s="114"/>
      <c r="U6" s="114"/>
      <c r="V6" s="114"/>
      <c r="W6" s="114"/>
      <c r="X6" s="114"/>
      <c r="Y6" s="114"/>
      <c r="Z6" s="114"/>
    </row>
    <row r="7" spans="1:26" ht="15.6" x14ac:dyDescent="0.3">
      <c r="A7" s="114"/>
      <c r="B7" s="151">
        <v>2</v>
      </c>
      <c r="C7" s="144" t="s">
        <v>216</v>
      </c>
      <c r="D7" s="133"/>
      <c r="E7" s="133"/>
      <c r="F7" s="133"/>
      <c r="G7" s="142">
        <f t="shared" si="0"/>
        <v>0</v>
      </c>
      <c r="H7" s="114"/>
      <c r="I7" s="114"/>
      <c r="J7" s="114"/>
      <c r="K7" s="114"/>
      <c r="L7" s="114"/>
      <c r="M7" s="114"/>
      <c r="N7" s="114"/>
      <c r="O7" s="114"/>
      <c r="P7" s="114"/>
      <c r="Q7" s="114"/>
      <c r="R7" s="114"/>
      <c r="S7" s="114"/>
      <c r="T7" s="114"/>
      <c r="U7" s="114"/>
      <c r="V7" s="114"/>
      <c r="W7" s="114"/>
      <c r="X7" s="114"/>
      <c r="Y7" s="114"/>
      <c r="Z7" s="114"/>
    </row>
    <row r="8" spans="1:26" ht="15.6" x14ac:dyDescent="0.3">
      <c r="A8" s="114"/>
      <c r="B8" s="151">
        <v>3</v>
      </c>
      <c r="C8" s="144" t="s">
        <v>217</v>
      </c>
      <c r="D8" s="133"/>
      <c r="E8" s="133"/>
      <c r="F8" s="133"/>
      <c r="G8" s="142">
        <f t="shared" si="0"/>
        <v>0</v>
      </c>
      <c r="H8" s="114"/>
      <c r="I8" s="114"/>
      <c r="J8" s="114"/>
      <c r="K8" s="114"/>
      <c r="L8" s="114"/>
      <c r="M8" s="114"/>
      <c r="N8" s="114"/>
      <c r="O8" s="114"/>
      <c r="P8" s="114"/>
      <c r="Q8" s="114"/>
      <c r="R8" s="114"/>
      <c r="S8" s="114"/>
      <c r="T8" s="114"/>
      <c r="U8" s="114"/>
      <c r="V8" s="114"/>
      <c r="W8" s="114"/>
      <c r="X8" s="114"/>
      <c r="Y8" s="114"/>
      <c r="Z8" s="114"/>
    </row>
    <row r="9" spans="1:26" ht="15.6" x14ac:dyDescent="0.3">
      <c r="A9" s="114"/>
      <c r="B9" s="151">
        <v>4</v>
      </c>
      <c r="C9" s="144" t="s">
        <v>218</v>
      </c>
      <c r="D9" s="133"/>
      <c r="E9" s="133"/>
      <c r="F9" s="133"/>
      <c r="G9" s="142">
        <f t="shared" si="0"/>
        <v>0</v>
      </c>
      <c r="H9" s="114"/>
      <c r="I9" s="114"/>
      <c r="J9" s="114"/>
      <c r="K9" s="114"/>
      <c r="L9" s="114"/>
      <c r="M9" s="114"/>
      <c r="N9" s="114"/>
      <c r="O9" s="114"/>
      <c r="P9" s="114"/>
      <c r="Q9" s="114"/>
      <c r="R9" s="114"/>
      <c r="S9" s="114"/>
      <c r="T9" s="114"/>
      <c r="U9" s="114"/>
      <c r="V9" s="114"/>
      <c r="W9" s="114"/>
      <c r="X9" s="114"/>
      <c r="Y9" s="114"/>
      <c r="Z9" s="114"/>
    </row>
    <row r="10" spans="1:26" ht="17.25" customHeight="1" x14ac:dyDescent="0.3">
      <c r="A10" s="114"/>
      <c r="B10" s="151">
        <v>5</v>
      </c>
      <c r="C10" s="144" t="s">
        <v>219</v>
      </c>
      <c r="D10" s="133"/>
      <c r="E10" s="133"/>
      <c r="F10" s="133"/>
      <c r="G10" s="142">
        <f t="shared" si="0"/>
        <v>0</v>
      </c>
      <c r="H10" s="114"/>
      <c r="I10" s="114"/>
      <c r="J10" s="114"/>
      <c r="K10" s="114"/>
      <c r="L10" s="114"/>
      <c r="M10" s="114"/>
      <c r="N10" s="114"/>
      <c r="O10" s="114"/>
      <c r="P10" s="114"/>
      <c r="Q10" s="114"/>
      <c r="R10" s="114"/>
      <c r="S10" s="114"/>
      <c r="T10" s="114"/>
      <c r="U10" s="114"/>
      <c r="V10" s="114"/>
      <c r="W10" s="114"/>
      <c r="X10" s="114"/>
      <c r="Y10" s="114"/>
      <c r="Z10" s="114"/>
    </row>
    <row r="11" spans="1:26" ht="15.6" x14ac:dyDescent="0.3">
      <c r="A11" s="114"/>
      <c r="B11" s="151">
        <v>6</v>
      </c>
      <c r="C11" s="144" t="s">
        <v>220</v>
      </c>
      <c r="D11" s="133"/>
      <c r="E11" s="133"/>
      <c r="F11" s="133"/>
      <c r="G11" s="142">
        <f t="shared" si="0"/>
        <v>0</v>
      </c>
      <c r="H11" s="114"/>
      <c r="I11" s="114"/>
      <c r="J11" s="114"/>
      <c r="K11" s="114"/>
      <c r="L11" s="114"/>
      <c r="M11" s="114"/>
      <c r="N11" s="114"/>
      <c r="O11" s="114"/>
      <c r="P11" s="114"/>
      <c r="Q11" s="114"/>
      <c r="R11" s="114"/>
      <c r="S11" s="114"/>
      <c r="T11" s="114"/>
      <c r="U11" s="114"/>
      <c r="V11" s="114"/>
      <c r="W11" s="114"/>
      <c r="X11" s="114"/>
      <c r="Y11" s="114"/>
      <c r="Z11" s="114"/>
    </row>
    <row r="12" spans="1:26" ht="15.6" x14ac:dyDescent="0.3">
      <c r="A12" s="114"/>
      <c r="B12" s="151">
        <v>7</v>
      </c>
      <c r="C12" s="144" t="s">
        <v>221</v>
      </c>
      <c r="D12" s="133"/>
      <c r="E12" s="133"/>
      <c r="F12" s="133"/>
      <c r="G12" s="142">
        <f t="shared" si="0"/>
        <v>0</v>
      </c>
      <c r="H12" s="114"/>
      <c r="I12" s="114"/>
      <c r="J12" s="114"/>
      <c r="K12" s="114"/>
      <c r="L12" s="114"/>
      <c r="M12" s="114"/>
      <c r="N12" s="114"/>
      <c r="O12" s="114"/>
      <c r="P12" s="114"/>
      <c r="Q12" s="114"/>
      <c r="R12" s="114"/>
      <c r="S12" s="114"/>
      <c r="T12" s="114"/>
      <c r="U12" s="114"/>
      <c r="V12" s="114"/>
      <c r="W12" s="114"/>
      <c r="X12" s="114"/>
      <c r="Y12" s="114"/>
      <c r="Z12" s="114"/>
    </row>
    <row r="13" spans="1:26" ht="15.6" x14ac:dyDescent="0.3">
      <c r="A13" s="114"/>
      <c r="B13" s="151">
        <v>8</v>
      </c>
      <c r="C13" s="144" t="s">
        <v>222</v>
      </c>
      <c r="D13" s="133"/>
      <c r="E13" s="133"/>
      <c r="F13" s="133"/>
      <c r="G13" s="142">
        <f t="shared" si="0"/>
        <v>0</v>
      </c>
      <c r="H13" s="114"/>
      <c r="I13" s="114"/>
      <c r="J13" s="114"/>
      <c r="K13" s="114"/>
      <c r="L13" s="114"/>
      <c r="M13" s="114"/>
      <c r="N13" s="114"/>
      <c r="O13" s="114"/>
      <c r="P13" s="114"/>
      <c r="Q13" s="114"/>
      <c r="R13" s="114"/>
      <c r="S13" s="114"/>
      <c r="T13" s="114"/>
      <c r="U13" s="114"/>
      <c r="V13" s="114"/>
      <c r="W13" s="114"/>
      <c r="X13" s="114"/>
      <c r="Y13" s="114"/>
      <c r="Z13" s="114"/>
    </row>
    <row r="14" spans="1:26" ht="15.75" customHeight="1" x14ac:dyDescent="0.3">
      <c r="A14" s="114"/>
      <c r="B14" s="151">
        <v>9</v>
      </c>
      <c r="C14" s="144" t="s">
        <v>223</v>
      </c>
      <c r="D14" s="133"/>
      <c r="E14" s="133"/>
      <c r="F14" s="133"/>
      <c r="G14" s="142">
        <f t="shared" si="0"/>
        <v>0</v>
      </c>
      <c r="H14" s="114"/>
      <c r="I14" s="114"/>
      <c r="J14" s="114"/>
      <c r="K14" s="114"/>
      <c r="L14" s="114"/>
      <c r="M14" s="114"/>
      <c r="N14" s="114"/>
      <c r="O14" s="114"/>
      <c r="P14" s="114"/>
      <c r="Q14" s="114"/>
      <c r="R14" s="114"/>
      <c r="S14" s="114"/>
      <c r="T14" s="114"/>
      <c r="U14" s="114"/>
      <c r="V14" s="114"/>
      <c r="W14" s="114"/>
      <c r="X14" s="114"/>
      <c r="Y14" s="114"/>
      <c r="Z14" s="114"/>
    </row>
    <row r="15" spans="1:26" ht="15.75" customHeight="1" x14ac:dyDescent="0.3">
      <c r="A15" s="114"/>
      <c r="B15" s="152">
        <v>10</v>
      </c>
      <c r="C15" s="146" t="s">
        <v>224</v>
      </c>
      <c r="D15" s="147"/>
      <c r="E15" s="147"/>
      <c r="F15" s="147"/>
      <c r="G15" s="153">
        <f t="shared" si="0"/>
        <v>0</v>
      </c>
      <c r="H15" s="114"/>
      <c r="I15" s="114"/>
      <c r="J15" s="114"/>
      <c r="K15" s="114"/>
      <c r="L15" s="114"/>
      <c r="M15" s="114"/>
      <c r="N15" s="114"/>
      <c r="O15" s="114"/>
      <c r="P15" s="114"/>
      <c r="Q15" s="114"/>
      <c r="R15" s="114"/>
      <c r="S15" s="114"/>
      <c r="T15" s="114"/>
      <c r="U15" s="114"/>
      <c r="V15" s="114"/>
      <c r="W15" s="114"/>
      <c r="X15" s="114"/>
      <c r="Y15" s="114"/>
      <c r="Z15" s="114"/>
    </row>
    <row r="16" spans="1:26" ht="15.6" x14ac:dyDescent="0.3">
      <c r="A16" s="114"/>
      <c r="B16" s="357" t="s">
        <v>134</v>
      </c>
      <c r="C16" s="324"/>
      <c r="D16" s="133">
        <f t="shared" ref="D16:G16" si="1">SUM(D6:D15)</f>
        <v>0</v>
      </c>
      <c r="E16" s="133">
        <f t="shared" si="1"/>
        <v>0</v>
      </c>
      <c r="F16" s="133">
        <f t="shared" si="1"/>
        <v>0</v>
      </c>
      <c r="G16" s="133">
        <f t="shared" si="1"/>
        <v>0</v>
      </c>
      <c r="H16" s="114"/>
      <c r="I16" s="114"/>
      <c r="J16" s="114"/>
      <c r="K16" s="114"/>
      <c r="L16" s="114"/>
      <c r="M16" s="114"/>
      <c r="N16" s="114"/>
      <c r="O16" s="114"/>
      <c r="P16" s="114"/>
      <c r="Q16" s="114"/>
      <c r="R16" s="114"/>
      <c r="S16" s="114"/>
      <c r="T16" s="114"/>
      <c r="U16" s="114"/>
      <c r="V16" s="114"/>
      <c r="W16" s="114"/>
      <c r="X16" s="114"/>
      <c r="Y16" s="114"/>
      <c r="Z16" s="114"/>
    </row>
    <row r="17" spans="1:26" ht="15.6" x14ac:dyDescent="0.3">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row>
    <row r="18" spans="1:26" ht="15.6" x14ac:dyDescent="0.3">
      <c r="A18" s="114"/>
      <c r="B18" s="115" t="s">
        <v>225</v>
      </c>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row>
    <row r="19" spans="1:26" ht="15.6" x14ac:dyDescent="0.3">
      <c r="A19" s="114"/>
      <c r="B19" s="367" t="s">
        <v>94</v>
      </c>
      <c r="C19" s="366" t="s">
        <v>226</v>
      </c>
      <c r="D19" s="365" t="s">
        <v>205</v>
      </c>
      <c r="E19" s="318"/>
      <c r="F19" s="319"/>
      <c r="G19" s="366" t="s">
        <v>134</v>
      </c>
      <c r="H19" s="114"/>
      <c r="I19" s="114"/>
      <c r="J19" s="114"/>
      <c r="K19" s="114"/>
      <c r="L19" s="114"/>
      <c r="M19" s="114"/>
      <c r="N19" s="114"/>
      <c r="O19" s="114"/>
      <c r="P19" s="114"/>
      <c r="Q19" s="114"/>
      <c r="R19" s="114"/>
      <c r="S19" s="114"/>
      <c r="T19" s="114"/>
      <c r="U19" s="114"/>
      <c r="V19" s="114"/>
      <c r="W19" s="114"/>
      <c r="X19" s="114"/>
      <c r="Y19" s="114"/>
      <c r="Z19" s="114"/>
    </row>
    <row r="20" spans="1:26" ht="15.6" x14ac:dyDescent="0.3">
      <c r="A20" s="114"/>
      <c r="B20" s="321"/>
      <c r="C20" s="321"/>
      <c r="D20" s="148" t="s">
        <v>131</v>
      </c>
      <c r="E20" s="148" t="s">
        <v>132</v>
      </c>
      <c r="F20" s="148" t="s">
        <v>133</v>
      </c>
      <c r="G20" s="321"/>
      <c r="H20" s="114"/>
      <c r="I20" s="114"/>
      <c r="J20" s="114"/>
      <c r="K20" s="114"/>
      <c r="L20" s="114"/>
      <c r="M20" s="114"/>
      <c r="N20" s="114"/>
      <c r="O20" s="114"/>
      <c r="P20" s="114"/>
      <c r="Q20" s="114"/>
      <c r="R20" s="114"/>
      <c r="S20" s="114"/>
      <c r="T20" s="114"/>
      <c r="U20" s="114"/>
      <c r="V20" s="114"/>
      <c r="W20" s="114"/>
      <c r="X20" s="114"/>
      <c r="Y20" s="114"/>
      <c r="Z20" s="114"/>
    </row>
    <row r="21" spans="1:26" ht="15.75" customHeight="1" x14ac:dyDescent="0.3">
      <c r="A21" s="114"/>
      <c r="B21" s="149">
        <v>1</v>
      </c>
      <c r="C21" s="150">
        <v>2</v>
      </c>
      <c r="D21" s="150">
        <v>3</v>
      </c>
      <c r="E21" s="150">
        <v>4</v>
      </c>
      <c r="F21" s="150">
        <v>5</v>
      </c>
      <c r="G21" s="150">
        <v>6</v>
      </c>
      <c r="H21" s="114"/>
      <c r="I21" s="114"/>
      <c r="J21" s="114"/>
      <c r="K21" s="114"/>
      <c r="L21" s="114"/>
      <c r="M21" s="114"/>
      <c r="N21" s="114"/>
      <c r="O21" s="114"/>
      <c r="P21" s="114"/>
      <c r="Q21" s="114"/>
      <c r="R21" s="114"/>
      <c r="S21" s="114"/>
      <c r="T21" s="114"/>
      <c r="U21" s="114"/>
      <c r="V21" s="114"/>
      <c r="W21" s="114"/>
      <c r="X21" s="114"/>
      <c r="Y21" s="114"/>
      <c r="Z21" s="114"/>
    </row>
    <row r="22" spans="1:26" ht="15.75" customHeight="1" x14ac:dyDescent="0.3">
      <c r="A22" s="114"/>
      <c r="B22" s="361">
        <v>1</v>
      </c>
      <c r="C22" s="155" t="s">
        <v>227</v>
      </c>
      <c r="D22" s="358"/>
      <c r="E22" s="358"/>
      <c r="F22" s="358"/>
      <c r="G22" s="362">
        <f>SUM(D22:F23)</f>
        <v>0</v>
      </c>
      <c r="H22" s="114"/>
      <c r="I22" s="114"/>
      <c r="J22" s="114"/>
      <c r="K22" s="114"/>
      <c r="L22" s="114"/>
      <c r="M22" s="114"/>
      <c r="N22" s="114"/>
      <c r="O22" s="114"/>
      <c r="P22" s="114"/>
      <c r="Q22" s="114"/>
      <c r="R22" s="114"/>
      <c r="S22" s="114"/>
      <c r="T22" s="114"/>
      <c r="U22" s="114"/>
      <c r="V22" s="114"/>
      <c r="W22" s="114"/>
      <c r="X22" s="114"/>
      <c r="Y22" s="114"/>
      <c r="Z22" s="114"/>
    </row>
    <row r="23" spans="1:26" ht="15.75" customHeight="1" x14ac:dyDescent="0.3">
      <c r="A23" s="114"/>
      <c r="B23" s="359"/>
      <c r="C23" s="144" t="s">
        <v>228</v>
      </c>
      <c r="D23" s="359"/>
      <c r="E23" s="359"/>
      <c r="F23" s="359"/>
      <c r="G23" s="359"/>
      <c r="H23" s="114"/>
      <c r="I23" s="114"/>
      <c r="J23" s="114"/>
      <c r="K23" s="114"/>
      <c r="L23" s="114"/>
      <c r="M23" s="114"/>
      <c r="N23" s="114"/>
      <c r="O23" s="114"/>
      <c r="P23" s="114"/>
      <c r="Q23" s="114"/>
      <c r="R23" s="114"/>
      <c r="S23" s="114"/>
      <c r="T23" s="114"/>
      <c r="U23" s="114"/>
      <c r="V23" s="114"/>
      <c r="W23" s="114"/>
      <c r="X23" s="114"/>
      <c r="Y23" s="114"/>
      <c r="Z23" s="114"/>
    </row>
    <row r="24" spans="1:26" ht="15.75" customHeight="1" x14ac:dyDescent="0.3">
      <c r="A24" s="114"/>
      <c r="B24" s="151">
        <v>2</v>
      </c>
      <c r="C24" s="144" t="s">
        <v>229</v>
      </c>
      <c r="D24" s="133"/>
      <c r="E24" s="133"/>
      <c r="F24" s="133"/>
      <c r="G24" s="144">
        <f t="shared" ref="G24:G25" si="2">SUM(D24:F24)</f>
        <v>0</v>
      </c>
      <c r="H24" s="114"/>
      <c r="I24" s="114"/>
      <c r="J24" s="114"/>
      <c r="K24" s="114"/>
      <c r="L24" s="114"/>
      <c r="M24" s="114"/>
      <c r="N24" s="114"/>
      <c r="O24" s="114"/>
      <c r="P24" s="114"/>
      <c r="Q24" s="114"/>
      <c r="R24" s="114"/>
      <c r="S24" s="114"/>
      <c r="T24" s="114"/>
      <c r="U24" s="114"/>
      <c r="V24" s="114"/>
      <c r="W24" s="114"/>
      <c r="X24" s="114"/>
      <c r="Y24" s="114"/>
      <c r="Z24" s="114"/>
    </row>
    <row r="25" spans="1:26" ht="15.75" customHeight="1" x14ac:dyDescent="0.3">
      <c r="A25" s="114"/>
      <c r="B25" s="151">
        <v>3</v>
      </c>
      <c r="C25" s="144" t="s">
        <v>230</v>
      </c>
      <c r="D25" s="133"/>
      <c r="E25" s="133"/>
      <c r="F25" s="133"/>
      <c r="G25" s="144">
        <f t="shared" si="2"/>
        <v>0</v>
      </c>
      <c r="H25" s="114"/>
      <c r="I25" s="114"/>
      <c r="J25" s="114"/>
      <c r="K25" s="114"/>
      <c r="L25" s="114"/>
      <c r="M25" s="114"/>
      <c r="N25" s="114"/>
      <c r="O25" s="114"/>
      <c r="P25" s="114"/>
      <c r="Q25" s="114"/>
      <c r="R25" s="114"/>
      <c r="S25" s="114"/>
      <c r="T25" s="114"/>
      <c r="U25" s="114"/>
      <c r="V25" s="114"/>
      <c r="W25" s="114"/>
      <c r="X25" s="114"/>
      <c r="Y25" s="114"/>
      <c r="Z25" s="114"/>
    </row>
    <row r="26" spans="1:26" ht="15.75" customHeight="1" x14ac:dyDescent="0.3">
      <c r="A26" s="114"/>
      <c r="B26" s="361">
        <v>4</v>
      </c>
      <c r="C26" s="155" t="s">
        <v>230</v>
      </c>
      <c r="D26" s="358"/>
      <c r="E26" s="358"/>
      <c r="F26" s="358"/>
      <c r="G26" s="362">
        <f>SUM(D26:F27)</f>
        <v>0</v>
      </c>
      <c r="H26" s="114"/>
      <c r="I26" s="114"/>
      <c r="J26" s="114"/>
      <c r="K26" s="114"/>
      <c r="L26" s="114"/>
      <c r="M26" s="114"/>
      <c r="N26" s="114"/>
      <c r="O26" s="114"/>
      <c r="P26" s="114"/>
      <c r="Q26" s="114"/>
      <c r="R26" s="114"/>
      <c r="S26" s="114"/>
      <c r="T26" s="114"/>
      <c r="U26" s="114"/>
      <c r="V26" s="114"/>
      <c r="W26" s="114"/>
      <c r="X26" s="114"/>
      <c r="Y26" s="114"/>
      <c r="Z26" s="114"/>
    </row>
    <row r="27" spans="1:26" ht="15.75" customHeight="1" x14ac:dyDescent="0.3">
      <c r="A27" s="114"/>
      <c r="B27" s="359"/>
      <c r="C27" s="144" t="s">
        <v>231</v>
      </c>
      <c r="D27" s="359"/>
      <c r="E27" s="359"/>
      <c r="F27" s="359"/>
      <c r="G27" s="359"/>
      <c r="H27" s="114"/>
      <c r="I27" s="114"/>
      <c r="J27" s="114"/>
      <c r="K27" s="114"/>
      <c r="L27" s="114"/>
      <c r="M27" s="114"/>
      <c r="N27" s="114"/>
      <c r="O27" s="114"/>
      <c r="P27" s="114"/>
      <c r="Q27" s="114"/>
      <c r="R27" s="114"/>
      <c r="S27" s="114"/>
      <c r="T27" s="114"/>
      <c r="U27" s="114"/>
      <c r="V27" s="114"/>
      <c r="W27" s="114"/>
      <c r="X27" s="114"/>
      <c r="Y27" s="114"/>
      <c r="Z27" s="114"/>
    </row>
    <row r="28" spans="1:26" ht="15.75" customHeight="1" x14ac:dyDescent="0.3">
      <c r="A28" s="114"/>
      <c r="B28" s="361">
        <v>5</v>
      </c>
      <c r="C28" s="155" t="s">
        <v>232</v>
      </c>
      <c r="D28" s="358"/>
      <c r="E28" s="358"/>
      <c r="F28" s="358"/>
      <c r="G28" s="362">
        <f>SUM(D28:F29)</f>
        <v>0</v>
      </c>
      <c r="H28" s="114"/>
      <c r="I28" s="114"/>
      <c r="J28" s="114"/>
      <c r="K28" s="114"/>
      <c r="L28" s="114"/>
      <c r="M28" s="114"/>
      <c r="N28" s="114"/>
      <c r="O28" s="114"/>
      <c r="P28" s="114"/>
      <c r="Q28" s="114"/>
      <c r="R28" s="114"/>
      <c r="S28" s="114"/>
      <c r="T28" s="114"/>
      <c r="U28" s="114"/>
      <c r="V28" s="114"/>
      <c r="W28" s="114"/>
      <c r="X28" s="114"/>
      <c r="Y28" s="114"/>
      <c r="Z28" s="114"/>
    </row>
    <row r="29" spans="1:26" ht="15.75" customHeight="1" x14ac:dyDescent="0.3">
      <c r="A29" s="114"/>
      <c r="B29" s="359"/>
      <c r="C29" s="144" t="s">
        <v>233</v>
      </c>
      <c r="D29" s="359"/>
      <c r="E29" s="359"/>
      <c r="F29" s="359"/>
      <c r="G29" s="359"/>
      <c r="H29" s="114"/>
      <c r="I29" s="114"/>
      <c r="J29" s="114"/>
      <c r="K29" s="114"/>
      <c r="L29" s="114"/>
      <c r="M29" s="114"/>
      <c r="N29" s="114"/>
      <c r="O29" s="114"/>
      <c r="P29" s="114"/>
      <c r="Q29" s="114"/>
      <c r="R29" s="114"/>
      <c r="S29" s="114"/>
      <c r="T29" s="114"/>
      <c r="U29" s="114"/>
      <c r="V29" s="114"/>
      <c r="W29" s="114"/>
      <c r="X29" s="114"/>
      <c r="Y29" s="114"/>
      <c r="Z29" s="114"/>
    </row>
    <row r="30" spans="1:26" ht="15.75" customHeight="1" x14ac:dyDescent="0.3">
      <c r="A30" s="114"/>
      <c r="B30" s="151">
        <v>6</v>
      </c>
      <c r="C30" s="144" t="s">
        <v>234</v>
      </c>
      <c r="D30" s="133"/>
      <c r="E30" s="133"/>
      <c r="F30" s="133"/>
      <c r="G30" s="144">
        <f t="shared" ref="G30:G31" si="3">SUM(D30:F30)</f>
        <v>0</v>
      </c>
      <c r="H30" s="114"/>
      <c r="I30" s="114"/>
      <c r="J30" s="114"/>
      <c r="K30" s="114"/>
      <c r="L30" s="114"/>
      <c r="M30" s="114"/>
      <c r="N30" s="114"/>
      <c r="O30" s="114"/>
      <c r="P30" s="114"/>
      <c r="Q30" s="114"/>
      <c r="R30" s="114"/>
      <c r="S30" s="114"/>
      <c r="T30" s="114"/>
      <c r="U30" s="114"/>
      <c r="V30" s="114"/>
      <c r="W30" s="114"/>
      <c r="X30" s="114"/>
      <c r="Y30" s="114"/>
      <c r="Z30" s="114"/>
    </row>
    <row r="31" spans="1:26" ht="15.75" customHeight="1" x14ac:dyDescent="0.3">
      <c r="A31" s="114"/>
      <c r="B31" s="151">
        <v>7</v>
      </c>
      <c r="C31" s="144" t="s">
        <v>235</v>
      </c>
      <c r="D31" s="133"/>
      <c r="E31" s="133"/>
      <c r="F31" s="133"/>
      <c r="G31" s="144">
        <f t="shared" si="3"/>
        <v>0</v>
      </c>
      <c r="H31" s="114"/>
      <c r="I31" s="114"/>
      <c r="J31" s="114"/>
      <c r="K31" s="114"/>
      <c r="L31" s="114"/>
      <c r="M31" s="114"/>
      <c r="N31" s="114"/>
      <c r="O31" s="114"/>
      <c r="P31" s="114"/>
      <c r="Q31" s="114"/>
      <c r="R31" s="114"/>
      <c r="S31" s="114"/>
      <c r="T31" s="114"/>
      <c r="U31" s="114"/>
      <c r="V31" s="114"/>
      <c r="W31" s="114"/>
      <c r="X31" s="114"/>
      <c r="Y31" s="114"/>
      <c r="Z31" s="114"/>
    </row>
    <row r="32" spans="1:26" ht="15.75" customHeight="1" x14ac:dyDescent="0.3">
      <c r="A32" s="114"/>
      <c r="B32" s="361">
        <v>8</v>
      </c>
      <c r="C32" s="155" t="s">
        <v>236</v>
      </c>
      <c r="D32" s="358"/>
      <c r="E32" s="358"/>
      <c r="F32" s="358"/>
      <c r="G32" s="362">
        <f>SUM(D32:F33)</f>
        <v>0</v>
      </c>
      <c r="H32" s="114"/>
      <c r="I32" s="114"/>
      <c r="J32" s="114"/>
      <c r="K32" s="114"/>
      <c r="L32" s="114"/>
      <c r="M32" s="114"/>
      <c r="N32" s="114"/>
      <c r="O32" s="114"/>
      <c r="P32" s="114"/>
      <c r="Q32" s="114"/>
      <c r="R32" s="114"/>
      <c r="S32" s="114"/>
      <c r="T32" s="114"/>
      <c r="U32" s="114"/>
      <c r="V32" s="114"/>
      <c r="W32" s="114"/>
      <c r="X32" s="114"/>
      <c r="Y32" s="114"/>
      <c r="Z32" s="114"/>
    </row>
    <row r="33" spans="1:26" ht="15.75" customHeight="1" x14ac:dyDescent="0.3">
      <c r="A33" s="114"/>
      <c r="B33" s="359"/>
      <c r="C33" s="155" t="s">
        <v>237</v>
      </c>
      <c r="D33" s="359"/>
      <c r="E33" s="359"/>
      <c r="F33" s="359"/>
      <c r="G33" s="359"/>
      <c r="H33" s="114"/>
      <c r="I33" s="114"/>
      <c r="J33" s="114"/>
      <c r="K33" s="114"/>
      <c r="L33" s="114"/>
      <c r="M33" s="114"/>
      <c r="N33" s="114"/>
      <c r="O33" s="114"/>
      <c r="P33" s="114"/>
      <c r="Q33" s="114"/>
      <c r="R33" s="114"/>
      <c r="S33" s="114"/>
      <c r="T33" s="114"/>
      <c r="U33" s="114"/>
      <c r="V33" s="114"/>
      <c r="W33" s="114"/>
      <c r="X33" s="114"/>
      <c r="Y33" s="114"/>
      <c r="Z33" s="114"/>
    </row>
    <row r="34" spans="1:26" ht="15.75" customHeight="1" x14ac:dyDescent="0.3">
      <c r="A34" s="114"/>
      <c r="B34" s="154">
        <v>9</v>
      </c>
      <c r="C34" s="156" t="s">
        <v>238</v>
      </c>
      <c r="D34" s="363"/>
      <c r="E34" s="363"/>
      <c r="F34" s="363"/>
      <c r="G34" s="364">
        <f>SUM(D34:F35)</f>
        <v>0</v>
      </c>
      <c r="H34" s="114"/>
      <c r="I34" s="114"/>
      <c r="J34" s="114"/>
      <c r="K34" s="114"/>
      <c r="L34" s="114"/>
      <c r="M34" s="114"/>
      <c r="N34" s="114"/>
      <c r="O34" s="114"/>
      <c r="P34" s="114"/>
      <c r="Q34" s="114"/>
      <c r="R34" s="114"/>
      <c r="S34" s="114"/>
      <c r="T34" s="114"/>
      <c r="U34" s="114"/>
      <c r="V34" s="114"/>
      <c r="W34" s="114"/>
      <c r="X34" s="114"/>
      <c r="Y34" s="114"/>
      <c r="Z34" s="114"/>
    </row>
    <row r="35" spans="1:26" ht="15.75" customHeight="1" x14ac:dyDescent="0.3">
      <c r="A35" s="114"/>
      <c r="B35" s="157"/>
      <c r="C35" s="158" t="s">
        <v>239</v>
      </c>
      <c r="D35" s="359"/>
      <c r="E35" s="359"/>
      <c r="F35" s="359"/>
      <c r="G35" s="359"/>
      <c r="H35" s="114"/>
      <c r="I35" s="114"/>
      <c r="J35" s="114"/>
      <c r="K35" s="114"/>
      <c r="L35" s="114"/>
      <c r="M35" s="114"/>
      <c r="N35" s="114"/>
      <c r="O35" s="114"/>
      <c r="P35" s="114"/>
      <c r="Q35" s="114"/>
      <c r="R35" s="114"/>
      <c r="S35" s="114"/>
      <c r="T35" s="114"/>
      <c r="U35" s="114"/>
      <c r="V35" s="114"/>
      <c r="W35" s="114"/>
      <c r="X35" s="114"/>
      <c r="Y35" s="114"/>
      <c r="Z35" s="114"/>
    </row>
    <row r="36" spans="1:26" ht="15.75" customHeight="1" x14ac:dyDescent="0.3">
      <c r="A36" s="114"/>
      <c r="B36" s="361">
        <v>10</v>
      </c>
      <c r="C36" s="155" t="s">
        <v>236</v>
      </c>
      <c r="D36" s="358"/>
      <c r="E36" s="358"/>
      <c r="F36" s="358"/>
      <c r="G36" s="364">
        <f>SUM(D36:F37)</f>
        <v>0</v>
      </c>
      <c r="H36" s="114"/>
      <c r="I36" s="114"/>
      <c r="J36" s="114"/>
      <c r="K36" s="114"/>
      <c r="L36" s="114"/>
      <c r="M36" s="114"/>
      <c r="N36" s="114"/>
      <c r="O36" s="114"/>
      <c r="P36" s="114"/>
      <c r="Q36" s="114"/>
      <c r="R36" s="114"/>
      <c r="S36" s="114"/>
      <c r="T36" s="114"/>
      <c r="U36" s="114"/>
      <c r="V36" s="114"/>
      <c r="W36" s="114"/>
      <c r="X36" s="114"/>
      <c r="Y36" s="114"/>
      <c r="Z36" s="114"/>
    </row>
    <row r="37" spans="1:26" ht="15.75" customHeight="1" x14ac:dyDescent="0.3">
      <c r="A37" s="114"/>
      <c r="B37" s="321"/>
      <c r="C37" s="146" t="s">
        <v>240</v>
      </c>
      <c r="D37" s="321"/>
      <c r="E37" s="321"/>
      <c r="F37" s="321"/>
      <c r="G37" s="321"/>
      <c r="H37" s="114"/>
      <c r="I37" s="114"/>
      <c r="J37" s="114"/>
      <c r="K37" s="114"/>
      <c r="L37" s="114"/>
      <c r="M37" s="114"/>
      <c r="N37" s="114"/>
      <c r="O37" s="114"/>
      <c r="P37" s="114"/>
      <c r="Q37" s="114"/>
      <c r="R37" s="114"/>
      <c r="S37" s="114"/>
      <c r="T37" s="114"/>
      <c r="U37" s="114"/>
      <c r="V37" s="114"/>
      <c r="W37" s="114"/>
      <c r="X37" s="114"/>
      <c r="Y37" s="114"/>
      <c r="Z37" s="114"/>
    </row>
    <row r="38" spans="1:26" ht="15.75" customHeight="1" x14ac:dyDescent="0.3">
      <c r="A38" s="114"/>
      <c r="B38" s="357" t="s">
        <v>134</v>
      </c>
      <c r="C38" s="324"/>
      <c r="D38" s="133">
        <f t="shared" ref="D38:G38" si="4">SUM(D22:D37)</f>
        <v>0</v>
      </c>
      <c r="E38" s="133">
        <f t="shared" si="4"/>
        <v>0</v>
      </c>
      <c r="F38" s="133">
        <f t="shared" si="4"/>
        <v>0</v>
      </c>
      <c r="G38" s="133">
        <f t="shared" si="4"/>
        <v>0</v>
      </c>
      <c r="H38" s="114"/>
      <c r="I38" s="114"/>
      <c r="J38" s="114"/>
      <c r="K38" s="114"/>
      <c r="L38" s="114"/>
      <c r="M38" s="114"/>
      <c r="N38" s="114"/>
      <c r="O38" s="114"/>
      <c r="P38" s="114"/>
      <c r="Q38" s="114"/>
      <c r="R38" s="114"/>
      <c r="S38" s="114"/>
      <c r="T38" s="114"/>
      <c r="U38" s="114"/>
      <c r="V38" s="114"/>
      <c r="W38" s="114"/>
      <c r="X38" s="114"/>
      <c r="Y38" s="114"/>
      <c r="Z38" s="114"/>
    </row>
    <row r="39" spans="1:26" ht="15.75" customHeight="1" x14ac:dyDescent="0.3">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ht="15.75" customHeight="1" x14ac:dyDescent="0.3">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ht="15.75" customHeight="1" x14ac:dyDescent="0.3">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ht="15.75" customHeight="1" x14ac:dyDescent="0.3">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15.75" customHeight="1" x14ac:dyDescent="0.3">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15.75" customHeight="1" x14ac:dyDescent="0.3">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15.75" customHeight="1" x14ac:dyDescent="0.3">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15.75" customHeight="1" x14ac:dyDescent="0.3">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15.75" customHeight="1" x14ac:dyDescent="0.3">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15.75" customHeight="1" x14ac:dyDescent="0.3">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15.75" customHeight="1" x14ac:dyDescent="0.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15.75" customHeight="1" x14ac:dyDescent="0.3">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15.75" customHeight="1" x14ac:dyDescent="0.3">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15.75" customHeigh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15.75" customHeight="1" x14ac:dyDescent="0.3">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15.75" customHeight="1" x14ac:dyDescent="0.3">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15.75" customHeight="1" x14ac:dyDescent="0.3">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15.75" customHeight="1" x14ac:dyDescent="0.3">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15.75" customHeight="1" x14ac:dyDescent="0.3">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15.75" customHeight="1" x14ac:dyDescent="0.3">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15.75" customHeight="1" x14ac:dyDescent="0.3">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15.75" customHeight="1" x14ac:dyDescent="0.3">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15.75" customHeight="1" x14ac:dyDescent="0.3">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15.75" customHeight="1" x14ac:dyDescent="0.3">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15.75" customHeight="1" x14ac:dyDescent="0.3">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15.75" customHeight="1" x14ac:dyDescent="0.3">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15.75" customHeight="1" x14ac:dyDescent="0.3">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15.75" customHeight="1" x14ac:dyDescent="0.3">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15.75" customHeight="1" x14ac:dyDescent="0.3">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15.75" customHeight="1" x14ac:dyDescent="0.3">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15.75" customHeight="1" x14ac:dyDescent="0.3">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15.75" customHeight="1" x14ac:dyDescent="0.3">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15.75" customHeight="1" x14ac:dyDescent="0.3">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15.75" customHeight="1" x14ac:dyDescent="0.3">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15.75" customHeight="1" x14ac:dyDescent="0.3">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15.75" customHeight="1" x14ac:dyDescent="0.3">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15.75" customHeight="1" x14ac:dyDescent="0.3">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15.75" customHeight="1" x14ac:dyDescent="0.3">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15.75" customHeight="1" x14ac:dyDescent="0.3">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15.75" customHeight="1" x14ac:dyDescent="0.3">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15.75" customHeight="1" x14ac:dyDescent="0.3">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15.75" customHeight="1" x14ac:dyDescent="0.3">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15.75" customHeight="1" x14ac:dyDescent="0.3">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15.75" customHeight="1" x14ac:dyDescent="0.3">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15.75" customHeight="1" x14ac:dyDescent="0.3">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15.75" customHeight="1" x14ac:dyDescent="0.3">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15.75" customHeight="1" x14ac:dyDescent="0.3">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15.75" customHeight="1" x14ac:dyDescent="0.3">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15.75" customHeight="1" x14ac:dyDescent="0.3">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15.75" customHeight="1" x14ac:dyDescent="0.3">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15.75" customHeight="1" x14ac:dyDescent="0.3">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15.75" customHeight="1" x14ac:dyDescent="0.3">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15.75" customHeight="1" x14ac:dyDescent="0.3">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15.75" customHeight="1" x14ac:dyDescent="0.3">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15.75" customHeight="1" x14ac:dyDescent="0.3">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15.75" customHeight="1" x14ac:dyDescent="0.3">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15.75" customHeight="1" x14ac:dyDescent="0.3">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15.75" customHeight="1" x14ac:dyDescent="0.3">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15.75" customHeight="1" x14ac:dyDescent="0.3">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15.75" customHeight="1" x14ac:dyDescent="0.3">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15.75" customHeight="1" x14ac:dyDescent="0.3">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15.75" customHeight="1" x14ac:dyDescent="0.3">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15.75" customHeight="1" x14ac:dyDescent="0.3">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15.75" customHeight="1" x14ac:dyDescent="0.3">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15.75" customHeight="1" x14ac:dyDescent="0.3">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15.75" customHeight="1" x14ac:dyDescent="0.3">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15.75" customHeight="1" x14ac:dyDescent="0.3">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15.75" customHeight="1" x14ac:dyDescent="0.3">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15.75" customHeight="1" x14ac:dyDescent="0.3">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15.75" customHeight="1" x14ac:dyDescent="0.3">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15.75" customHeight="1" x14ac:dyDescent="0.3">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15.75" customHeight="1" x14ac:dyDescent="0.3">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15.75" customHeight="1" x14ac:dyDescent="0.3">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15.75" customHeight="1" x14ac:dyDescent="0.3">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15.75" customHeight="1" x14ac:dyDescent="0.3">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15.75" customHeight="1" x14ac:dyDescent="0.3">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15.75" customHeight="1" x14ac:dyDescent="0.3">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15.75" customHeight="1" x14ac:dyDescent="0.3">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15.75" customHeight="1" x14ac:dyDescent="0.3">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15.75" customHeight="1" x14ac:dyDescent="0.3">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15.75" customHeight="1" x14ac:dyDescent="0.3">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15.75" customHeight="1" x14ac:dyDescent="0.3">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15.75" customHeight="1"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15.75" customHeight="1"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15.75" customHeight="1"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15.75" customHeight="1"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15.75" customHeight="1"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15.75" customHeight="1"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15.75" customHeight="1"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15.75" customHeight="1"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15.75" customHeight="1"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15.75" customHeight="1"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15.75" customHeight="1"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15.75" customHeight="1"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15.75" customHeight="1"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15.75" customHeight="1"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15.75" customHeight="1"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15.75" customHeight="1"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15.75" customHeight="1"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15.75" customHeight="1"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15.75" customHeight="1"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15.75" customHeight="1"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15.75" customHeight="1"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15.75" customHeight="1"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15.75" customHeight="1"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15.75" customHeight="1"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15.75" customHeight="1"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15.75" customHeight="1"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15.75" customHeight="1"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15.75" customHeight="1"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15.75" customHeight="1"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15.75" customHeight="1"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15.75" customHeight="1"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15.75" customHeight="1"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15.75" customHeight="1"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15.75" customHeight="1"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15.75" customHeight="1"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15.75" customHeight="1"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15.75" customHeight="1"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15.75" customHeight="1"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15.75" customHeight="1"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15.75" customHeight="1"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15.75" customHeight="1"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15.75" customHeight="1"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15.75" customHeight="1"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15.75" customHeight="1"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15.75" customHeight="1"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15.75" customHeight="1"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15.75" customHeight="1"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15.75" customHeight="1"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15.75" customHeight="1"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15.75" customHeight="1"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15.75" customHeight="1"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15.75" customHeight="1"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15.75" customHeight="1"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15.75" customHeight="1"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15.75" customHeight="1"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15.75" customHeight="1"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15.75" customHeight="1"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15.75" customHeight="1"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15.75" customHeight="1"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15.75" customHeight="1"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15.75" customHeight="1"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15.75" customHeight="1"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15.75" customHeight="1"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15.75" customHeight="1"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15.75" customHeight="1"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15.75" customHeight="1"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15.75" customHeight="1"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15.75" customHeight="1"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15.75" customHeight="1"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15.75" customHeight="1"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15.75" customHeight="1"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15.75" customHeight="1"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15.75" customHeight="1"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15.75" customHeight="1"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15.75" customHeight="1"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15.75" customHeight="1"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15.75" customHeight="1"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15.75" customHeight="1"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15.75" customHeight="1"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15.75" customHeight="1"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15.75" customHeight="1"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15.75" customHeight="1"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15.75" customHeight="1"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15.75" customHeight="1"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15.75" customHeight="1"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15.75" customHeight="1"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15.75" customHeight="1"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15.75" customHeight="1"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15.75" customHeight="1"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15.75" customHeight="1"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15.75" customHeight="1"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15.75" customHeight="1"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15.75" customHeight="1"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15.75" customHeight="1"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15.75" customHeight="1"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15.75" customHeight="1"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15.75" customHeight="1"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15.75" customHeight="1"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15.75" customHeight="1"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15.75" customHeight="1"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15.75" customHeight="1" x14ac:dyDescent="0.3">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row>
    <row r="222" spans="1:26" ht="15.75" customHeight="1" x14ac:dyDescent="0.3">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row>
    <row r="223" spans="1:26" ht="15.75" customHeight="1" x14ac:dyDescent="0.3">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row>
    <row r="224" spans="1:26" ht="15.75" customHeight="1" x14ac:dyDescent="0.3">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row>
    <row r="225" spans="1:26" ht="15.75" customHeight="1" x14ac:dyDescent="0.3">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row>
    <row r="226" spans="1:26" ht="15.75" customHeight="1" x14ac:dyDescent="0.3">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row>
    <row r="227" spans="1:26" ht="15.75" customHeight="1" x14ac:dyDescent="0.3">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row>
    <row r="228" spans="1:26" ht="15.75" customHeight="1" x14ac:dyDescent="0.3">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row>
    <row r="229" spans="1:26" ht="15.75" customHeight="1" x14ac:dyDescent="0.3">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row>
    <row r="230" spans="1:26" ht="15.75" customHeight="1" x14ac:dyDescent="0.3">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row>
    <row r="231" spans="1:26" ht="15.75" customHeight="1" x14ac:dyDescent="0.3">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row>
    <row r="232" spans="1:26" ht="15.75" customHeight="1" x14ac:dyDescent="0.3">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row>
    <row r="233" spans="1:26" ht="15.75" customHeight="1" x14ac:dyDescent="0.3">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row>
    <row r="234" spans="1:26" ht="15.75" customHeight="1" x14ac:dyDescent="0.3">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row>
    <row r="235" spans="1:26" ht="15.75" customHeight="1" x14ac:dyDescent="0.3">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row>
    <row r="236" spans="1:26" ht="15.75" customHeight="1" x14ac:dyDescent="0.3">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row>
    <row r="237" spans="1:26" ht="15.75" customHeight="1" x14ac:dyDescent="0.3">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row>
    <row r="238" spans="1:26" ht="15.75" customHeight="1" x14ac:dyDescent="0.3">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row>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9">
    <mergeCell ref="D19:F19"/>
    <mergeCell ref="G19:G20"/>
    <mergeCell ref="B3:B4"/>
    <mergeCell ref="C3:C4"/>
    <mergeCell ref="D3:F3"/>
    <mergeCell ref="G3:G4"/>
    <mergeCell ref="B16:C16"/>
    <mergeCell ref="B19:B20"/>
    <mergeCell ref="C19:C20"/>
    <mergeCell ref="B22:B23"/>
    <mergeCell ref="D22:D23"/>
    <mergeCell ref="E22:E23"/>
    <mergeCell ref="F22:F23"/>
    <mergeCell ref="B26:B27"/>
    <mergeCell ref="G22:G23"/>
    <mergeCell ref="D26:D27"/>
    <mergeCell ref="G26:G27"/>
    <mergeCell ref="D32:D33"/>
    <mergeCell ref="E32:E33"/>
    <mergeCell ref="E26:E27"/>
    <mergeCell ref="F26:F27"/>
    <mergeCell ref="B38:C38"/>
    <mergeCell ref="F32:F33"/>
    <mergeCell ref="G32:G33"/>
    <mergeCell ref="F34:F35"/>
    <mergeCell ref="G34:G35"/>
    <mergeCell ref="F36:F37"/>
    <mergeCell ref="G36:G37"/>
    <mergeCell ref="B32:B33"/>
    <mergeCell ref="D34:D35"/>
    <mergeCell ref="E34:E35"/>
    <mergeCell ref="B36:B37"/>
    <mergeCell ref="D36:D37"/>
    <mergeCell ref="E36:E37"/>
    <mergeCell ref="B28:B29"/>
    <mergeCell ref="D28:D29"/>
    <mergeCell ref="E28:E29"/>
    <mergeCell ref="F28:F29"/>
    <mergeCell ref="G28:G29"/>
  </mergeCells>
  <pageMargins left="0.7" right="0.7" top="0.75" bottom="0.75" header="0" footer="0"/>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1000"/>
  <sheetViews>
    <sheetView workbookViewId="0"/>
  </sheetViews>
  <sheetFormatPr defaultColWidth="11.19921875" defaultRowHeight="15" customHeight="1" x14ac:dyDescent="0.3"/>
  <cols>
    <col min="1" max="1" width="9.19921875" customWidth="1"/>
    <col min="2" max="2" width="5.09765625" customWidth="1"/>
    <col min="3" max="3" width="19.69921875" customWidth="1"/>
    <col min="4" max="4" width="36.09765625" customWidth="1"/>
    <col min="5" max="5" width="14.09765625" customWidth="1"/>
    <col min="6" max="6" width="9.19921875" customWidth="1"/>
    <col min="7" max="25" width="12.09765625" customWidth="1"/>
  </cols>
  <sheetData>
    <row r="1" spans="1:25" ht="15.6" x14ac:dyDescent="0.3">
      <c r="A1" s="4"/>
      <c r="B1" s="114"/>
      <c r="C1" s="114"/>
      <c r="D1" s="114"/>
      <c r="E1" s="114"/>
      <c r="F1" s="114"/>
      <c r="G1" s="114"/>
      <c r="H1" s="114"/>
      <c r="I1" s="114"/>
      <c r="J1" s="114"/>
      <c r="K1" s="114"/>
      <c r="L1" s="114"/>
      <c r="M1" s="114"/>
      <c r="N1" s="114"/>
      <c r="O1" s="114"/>
      <c r="P1" s="114"/>
      <c r="Q1" s="114"/>
      <c r="R1" s="114"/>
      <c r="S1" s="114"/>
      <c r="T1" s="114"/>
      <c r="U1" s="114"/>
      <c r="V1" s="114"/>
      <c r="W1" s="114"/>
      <c r="X1" s="114"/>
      <c r="Y1" s="114"/>
    </row>
    <row r="2" spans="1:25" ht="15.6" x14ac:dyDescent="0.3">
      <c r="A2" s="114"/>
      <c r="B2" s="115" t="s">
        <v>241</v>
      </c>
      <c r="C2" s="114"/>
      <c r="D2" s="114"/>
      <c r="E2" s="114"/>
      <c r="F2" s="114"/>
      <c r="G2" s="114"/>
      <c r="H2" s="114"/>
      <c r="I2" s="114"/>
      <c r="J2" s="114"/>
      <c r="K2" s="114"/>
      <c r="L2" s="114"/>
      <c r="M2" s="114"/>
      <c r="N2" s="114"/>
      <c r="O2" s="114"/>
      <c r="P2" s="114"/>
      <c r="Q2" s="114"/>
      <c r="R2" s="114"/>
      <c r="S2" s="114"/>
      <c r="T2" s="114"/>
      <c r="U2" s="114"/>
      <c r="V2" s="114"/>
      <c r="W2" s="114"/>
      <c r="X2" s="114"/>
      <c r="Y2" s="114"/>
    </row>
    <row r="3" spans="1:25" ht="15.6" x14ac:dyDescent="0.3">
      <c r="A3" s="114"/>
      <c r="B3" s="115"/>
      <c r="C3" s="114"/>
      <c r="D3" s="114"/>
      <c r="E3" s="114"/>
      <c r="F3" s="114"/>
      <c r="G3" s="114"/>
      <c r="H3" s="114"/>
      <c r="I3" s="114"/>
      <c r="J3" s="114"/>
      <c r="K3" s="114"/>
      <c r="L3" s="114"/>
      <c r="M3" s="114"/>
      <c r="N3" s="114"/>
      <c r="O3" s="114"/>
      <c r="P3" s="114"/>
      <c r="Q3" s="114"/>
      <c r="R3" s="114"/>
      <c r="S3" s="114"/>
      <c r="T3" s="114"/>
      <c r="U3" s="114"/>
      <c r="V3" s="114"/>
      <c r="W3" s="114"/>
      <c r="X3" s="114"/>
      <c r="Y3" s="114"/>
    </row>
    <row r="4" spans="1:25" ht="22.5" customHeight="1" x14ac:dyDescent="0.3">
      <c r="A4" s="114"/>
      <c r="B4" s="338" t="s">
        <v>94</v>
      </c>
      <c r="C4" s="320" t="s">
        <v>144</v>
      </c>
      <c r="D4" s="320" t="s">
        <v>242</v>
      </c>
      <c r="E4" s="320" t="s">
        <v>243</v>
      </c>
      <c r="F4" s="114"/>
      <c r="G4" s="114"/>
      <c r="H4" s="114"/>
      <c r="I4" s="114"/>
      <c r="J4" s="114"/>
      <c r="K4" s="114"/>
      <c r="L4" s="114"/>
      <c r="M4" s="114"/>
      <c r="N4" s="114"/>
      <c r="O4" s="114"/>
      <c r="P4" s="114"/>
      <c r="Q4" s="114"/>
      <c r="R4" s="114"/>
      <c r="S4" s="114"/>
      <c r="T4" s="114"/>
      <c r="U4" s="114"/>
      <c r="V4" s="114"/>
      <c r="W4" s="114"/>
      <c r="X4" s="114"/>
      <c r="Y4" s="114"/>
    </row>
    <row r="5" spans="1:25" ht="15.6" x14ac:dyDescent="0.3">
      <c r="A5" s="114"/>
      <c r="B5" s="321"/>
      <c r="C5" s="321"/>
      <c r="D5" s="321"/>
      <c r="E5" s="321"/>
      <c r="F5" s="114"/>
      <c r="G5" s="114"/>
      <c r="H5" s="114"/>
      <c r="I5" s="114"/>
      <c r="J5" s="114"/>
      <c r="K5" s="114"/>
      <c r="L5" s="114"/>
      <c r="M5" s="114"/>
      <c r="N5" s="114"/>
      <c r="O5" s="114"/>
      <c r="P5" s="114"/>
      <c r="Q5" s="114"/>
      <c r="R5" s="114"/>
      <c r="S5" s="114"/>
      <c r="T5" s="114"/>
      <c r="U5" s="114"/>
      <c r="V5" s="114"/>
      <c r="W5" s="114"/>
      <c r="X5" s="114"/>
      <c r="Y5" s="114"/>
    </row>
    <row r="6" spans="1:25" ht="15.6" x14ac:dyDescent="0.3">
      <c r="A6" s="114"/>
      <c r="B6" s="159">
        <v>1</v>
      </c>
      <c r="C6" s="77">
        <v>2</v>
      </c>
      <c r="D6" s="77">
        <v>3</v>
      </c>
      <c r="E6" s="77">
        <v>4</v>
      </c>
      <c r="F6" s="114"/>
      <c r="G6" s="114"/>
      <c r="H6" s="114"/>
      <c r="I6" s="114"/>
      <c r="J6" s="114"/>
      <c r="K6" s="114"/>
      <c r="L6" s="114"/>
      <c r="M6" s="114"/>
      <c r="N6" s="114"/>
      <c r="O6" s="114"/>
      <c r="P6" s="114"/>
      <c r="Q6" s="114"/>
      <c r="R6" s="114"/>
      <c r="S6" s="114"/>
      <c r="T6" s="114"/>
      <c r="U6" s="114"/>
      <c r="V6" s="114"/>
      <c r="W6" s="114"/>
      <c r="X6" s="114"/>
      <c r="Y6" s="114"/>
    </row>
    <row r="7" spans="1:25" ht="15.6" x14ac:dyDescent="0.3">
      <c r="A7" s="114"/>
      <c r="B7" s="160">
        <v>1</v>
      </c>
      <c r="C7" s="133"/>
      <c r="D7" s="133"/>
      <c r="E7" s="133"/>
      <c r="F7" s="114"/>
      <c r="G7" s="114"/>
      <c r="H7" s="114"/>
      <c r="I7" s="114"/>
      <c r="J7" s="114"/>
      <c r="K7" s="114"/>
      <c r="L7" s="114"/>
      <c r="M7" s="114"/>
      <c r="N7" s="114"/>
      <c r="O7" s="114"/>
      <c r="P7" s="114"/>
      <c r="Q7" s="114"/>
      <c r="R7" s="114"/>
      <c r="S7" s="114"/>
      <c r="T7" s="114"/>
      <c r="U7" s="114"/>
      <c r="V7" s="114"/>
      <c r="W7" s="114"/>
      <c r="X7" s="114"/>
      <c r="Y7" s="114"/>
    </row>
    <row r="8" spans="1:25" ht="15.6" x14ac:dyDescent="0.3">
      <c r="A8" s="114"/>
      <c r="B8" s="160">
        <v>2</v>
      </c>
      <c r="C8" s="133"/>
      <c r="D8" s="133"/>
      <c r="E8" s="133"/>
      <c r="F8" s="114"/>
      <c r="G8" s="114"/>
      <c r="H8" s="114"/>
      <c r="I8" s="114"/>
      <c r="J8" s="114"/>
      <c r="K8" s="114"/>
      <c r="L8" s="114"/>
      <c r="M8" s="114"/>
      <c r="N8" s="114"/>
      <c r="O8" s="114"/>
      <c r="P8" s="114"/>
      <c r="Q8" s="114"/>
      <c r="R8" s="114"/>
      <c r="S8" s="114"/>
      <c r="T8" s="114"/>
      <c r="U8" s="114"/>
      <c r="V8" s="114"/>
      <c r="W8" s="114"/>
      <c r="X8" s="114"/>
      <c r="Y8" s="114"/>
    </row>
    <row r="9" spans="1:25" ht="15.6" x14ac:dyDescent="0.3">
      <c r="A9" s="114"/>
      <c r="B9" s="160">
        <v>3</v>
      </c>
      <c r="C9" s="133"/>
      <c r="D9" s="133"/>
      <c r="E9" s="133"/>
      <c r="F9" s="114"/>
      <c r="G9" s="114"/>
      <c r="H9" s="114"/>
      <c r="I9" s="114"/>
      <c r="J9" s="114"/>
      <c r="K9" s="114"/>
      <c r="L9" s="114"/>
      <c r="M9" s="114"/>
      <c r="N9" s="114"/>
      <c r="O9" s="114"/>
      <c r="P9" s="114"/>
      <c r="Q9" s="114"/>
      <c r="R9" s="114"/>
      <c r="S9" s="114"/>
      <c r="T9" s="114"/>
      <c r="U9" s="114"/>
      <c r="V9" s="114"/>
      <c r="W9" s="114"/>
      <c r="X9" s="114"/>
      <c r="Y9" s="114"/>
    </row>
    <row r="10" spans="1:25" ht="15.6" x14ac:dyDescent="0.3">
      <c r="A10" s="114"/>
      <c r="B10" s="160">
        <v>4</v>
      </c>
      <c r="C10" s="133"/>
      <c r="D10" s="133"/>
      <c r="E10" s="133"/>
      <c r="F10" s="114"/>
      <c r="G10" s="114"/>
      <c r="H10" s="114"/>
      <c r="I10" s="114"/>
      <c r="J10" s="114"/>
      <c r="K10" s="114"/>
      <c r="L10" s="114"/>
      <c r="M10" s="114"/>
      <c r="N10" s="114"/>
      <c r="O10" s="114"/>
      <c r="P10" s="114"/>
      <c r="Q10" s="114"/>
      <c r="R10" s="114"/>
      <c r="S10" s="114"/>
      <c r="T10" s="114"/>
      <c r="U10" s="114"/>
      <c r="V10" s="114"/>
      <c r="W10" s="114"/>
      <c r="X10" s="114"/>
      <c r="Y10" s="114"/>
    </row>
    <row r="11" spans="1:25" ht="15.6" x14ac:dyDescent="0.3">
      <c r="A11" s="114"/>
      <c r="B11" s="160">
        <v>5</v>
      </c>
      <c r="C11" s="133"/>
      <c r="D11" s="133"/>
      <c r="E11" s="133"/>
      <c r="F11" s="114"/>
      <c r="G11" s="114"/>
      <c r="H11" s="114"/>
      <c r="I11" s="114"/>
      <c r="J11" s="114"/>
      <c r="K11" s="114"/>
      <c r="L11" s="114"/>
      <c r="M11" s="114"/>
      <c r="N11" s="114"/>
      <c r="O11" s="114"/>
      <c r="P11" s="114"/>
      <c r="Q11" s="114"/>
      <c r="R11" s="114"/>
      <c r="S11" s="114"/>
      <c r="T11" s="114"/>
      <c r="U11" s="114"/>
      <c r="V11" s="114"/>
      <c r="W11" s="114"/>
      <c r="X11" s="114"/>
      <c r="Y11" s="114"/>
    </row>
    <row r="12" spans="1:25" ht="15.6" x14ac:dyDescent="0.3">
      <c r="A12" s="114"/>
      <c r="B12" s="161" t="s">
        <v>108</v>
      </c>
      <c r="C12" s="147"/>
      <c r="D12" s="147"/>
      <c r="E12" s="147"/>
      <c r="F12" s="114"/>
      <c r="G12" s="114"/>
      <c r="H12" s="114"/>
      <c r="I12" s="114"/>
      <c r="J12" s="114"/>
      <c r="K12" s="114"/>
      <c r="L12" s="114"/>
      <c r="M12" s="114"/>
      <c r="N12" s="114"/>
      <c r="O12" s="114"/>
      <c r="P12" s="114"/>
      <c r="Q12" s="114"/>
      <c r="R12" s="114"/>
      <c r="S12" s="114"/>
      <c r="T12" s="114"/>
      <c r="U12" s="114"/>
      <c r="V12" s="114"/>
      <c r="W12" s="114"/>
      <c r="X12" s="114"/>
      <c r="Y12" s="114"/>
    </row>
    <row r="13" spans="1:25" ht="15.6" x14ac:dyDescent="0.3">
      <c r="A13" s="114"/>
      <c r="B13" s="357" t="s">
        <v>134</v>
      </c>
      <c r="C13" s="324"/>
      <c r="D13" s="133"/>
      <c r="E13" s="133">
        <f>SUM(E7:E12)</f>
        <v>0</v>
      </c>
      <c r="F13" s="114"/>
      <c r="G13" s="114"/>
      <c r="H13" s="114"/>
      <c r="I13" s="114"/>
      <c r="J13" s="114"/>
      <c r="K13" s="114"/>
      <c r="L13" s="114"/>
      <c r="M13" s="114"/>
      <c r="N13" s="114"/>
      <c r="O13" s="114"/>
      <c r="P13" s="114"/>
      <c r="Q13" s="114"/>
      <c r="R13" s="114"/>
      <c r="S13" s="114"/>
      <c r="T13" s="114"/>
      <c r="U13" s="114"/>
      <c r="V13" s="114"/>
      <c r="W13" s="114"/>
      <c r="X13" s="114"/>
      <c r="Y13" s="114"/>
    </row>
    <row r="14" spans="1:25" ht="15.6" x14ac:dyDescent="0.3">
      <c r="A14" s="114"/>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row>
    <row r="15" spans="1:25" ht="15.6" x14ac:dyDescent="0.3">
      <c r="A15" s="114"/>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row>
    <row r="16" spans="1:25" ht="15.6" x14ac:dyDescent="0.3">
      <c r="A16" s="11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row>
    <row r="17" spans="1:25" ht="15.6" x14ac:dyDescent="0.3">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row>
    <row r="18" spans="1:25" ht="15.6" x14ac:dyDescent="0.3">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row>
    <row r="19" spans="1:25" ht="15.6" x14ac:dyDescent="0.3">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row>
    <row r="20" spans="1:25" ht="15.6" x14ac:dyDescent="0.3">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row>
    <row r="21" spans="1:25" ht="15.75" customHeight="1" x14ac:dyDescent="0.3">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row>
    <row r="22" spans="1:25" ht="15.75" customHeight="1" x14ac:dyDescent="0.3">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row>
    <row r="23" spans="1:25" ht="15.75" customHeight="1" x14ac:dyDescent="0.3">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row>
    <row r="24" spans="1:25" ht="15.75" customHeight="1" x14ac:dyDescent="0.3">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row>
    <row r="25" spans="1:25" ht="15.75" customHeight="1" x14ac:dyDescent="0.3">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row>
    <row r="26" spans="1:25" ht="15.75" customHeight="1" x14ac:dyDescent="0.3">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row>
    <row r="27" spans="1:25" ht="15.75" customHeight="1" x14ac:dyDescent="0.3">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row>
    <row r="28" spans="1:25" ht="15.75" customHeight="1" x14ac:dyDescent="0.3">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row>
    <row r="29" spans="1:25" ht="15.75" customHeight="1" x14ac:dyDescent="0.3">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row>
    <row r="30" spans="1:25" ht="15.75" customHeight="1" x14ac:dyDescent="0.3">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row>
    <row r="31" spans="1:25" ht="15.75" customHeight="1" x14ac:dyDescent="0.3">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row>
    <row r="32" spans="1:25" ht="15.75" customHeight="1" x14ac:dyDescent="0.3">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row>
    <row r="33" spans="1:25" ht="15.75" customHeight="1" x14ac:dyDescent="0.3">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row>
    <row r="34" spans="1:25" ht="15.75" customHeight="1" x14ac:dyDescent="0.3">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row>
    <row r="35" spans="1:25" ht="15.75" customHeight="1" x14ac:dyDescent="0.3">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row>
    <row r="36" spans="1:25" ht="15.75" customHeight="1" x14ac:dyDescent="0.3">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row>
    <row r="37" spans="1:25" ht="15.75" customHeight="1" x14ac:dyDescent="0.3">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row>
    <row r="38" spans="1:25" ht="15.75" customHeight="1" x14ac:dyDescent="0.3">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row>
    <row r="39" spans="1:25" ht="15.75" customHeight="1" x14ac:dyDescent="0.3">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row>
    <row r="40" spans="1:25" ht="15.75" customHeight="1" x14ac:dyDescent="0.3">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row>
    <row r="41" spans="1:25" ht="15.75" customHeight="1" x14ac:dyDescent="0.3">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row>
    <row r="42" spans="1:25" ht="15.75" customHeight="1" x14ac:dyDescent="0.3">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row>
    <row r="43" spans="1:25" ht="15.75" customHeight="1" x14ac:dyDescent="0.3">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row>
    <row r="44" spans="1:25" ht="15.75" customHeight="1" x14ac:dyDescent="0.3">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row>
    <row r="45" spans="1:25" ht="15.75" customHeight="1" x14ac:dyDescent="0.3">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row>
    <row r="46" spans="1:25" ht="15.75" customHeight="1" x14ac:dyDescent="0.3">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row>
    <row r="47" spans="1:25" ht="15.75" customHeight="1" x14ac:dyDescent="0.3">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row>
    <row r="48" spans="1:25" ht="15.75" customHeight="1" x14ac:dyDescent="0.3">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row>
    <row r="49" spans="1:25" ht="15.75" customHeight="1" x14ac:dyDescent="0.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row>
    <row r="50" spans="1:25" ht="15.75" customHeight="1" x14ac:dyDescent="0.3">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row>
    <row r="51" spans="1:25" ht="15.75" customHeight="1" x14ac:dyDescent="0.3">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row>
    <row r="52" spans="1:25" ht="15.75" customHeigh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row>
    <row r="53" spans="1:25" ht="15.75" customHeight="1" x14ac:dyDescent="0.3">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row>
    <row r="54" spans="1:25" ht="15.75" customHeight="1" x14ac:dyDescent="0.3">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row>
    <row r="55" spans="1:25" ht="15.75" customHeight="1" x14ac:dyDescent="0.3">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row>
    <row r="56" spans="1:25" ht="15.75" customHeight="1" x14ac:dyDescent="0.3">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row>
    <row r="57" spans="1:25" ht="15.75" customHeight="1" x14ac:dyDescent="0.3">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row>
    <row r="58" spans="1:25" ht="15.75" customHeight="1" x14ac:dyDescent="0.3">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row>
    <row r="59" spans="1:25" ht="15.75" customHeight="1" x14ac:dyDescent="0.3">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row>
    <row r="60" spans="1:25" ht="15.75" customHeight="1" x14ac:dyDescent="0.3">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row>
    <row r="61" spans="1:25" ht="15.75" customHeight="1" x14ac:dyDescent="0.3">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row>
    <row r="62" spans="1:25" ht="15.75" customHeight="1" x14ac:dyDescent="0.3">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row>
    <row r="63" spans="1:25" ht="15.75" customHeight="1" x14ac:dyDescent="0.3">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row>
    <row r="64" spans="1:25" ht="15.75" customHeight="1" x14ac:dyDescent="0.3">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row>
    <row r="65" spans="1:25" ht="15.75" customHeight="1" x14ac:dyDescent="0.3">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row>
    <row r="66" spans="1:25" ht="15.75" customHeight="1" x14ac:dyDescent="0.3">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row>
    <row r="67" spans="1:25" ht="15.75" customHeight="1" x14ac:dyDescent="0.3">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row>
    <row r="68" spans="1:25" ht="15.75" customHeight="1" x14ac:dyDescent="0.3">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row>
    <row r="69" spans="1:25" ht="15.75" customHeight="1" x14ac:dyDescent="0.3">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row>
    <row r="70" spans="1:25" ht="15.75" customHeight="1" x14ac:dyDescent="0.3">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row>
    <row r="71" spans="1:25" ht="15.75" customHeight="1" x14ac:dyDescent="0.3">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row>
    <row r="72" spans="1:25" ht="15.75" customHeight="1" x14ac:dyDescent="0.3">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row>
    <row r="73" spans="1:25" ht="15.75" customHeight="1" x14ac:dyDescent="0.3">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row>
    <row r="74" spans="1:25" ht="15.75" customHeight="1" x14ac:dyDescent="0.3">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row>
    <row r="75" spans="1:25" ht="15.75" customHeight="1" x14ac:dyDescent="0.3">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row>
    <row r="76" spans="1:25" ht="15.75" customHeight="1" x14ac:dyDescent="0.3">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row>
    <row r="77" spans="1:25" ht="15.75" customHeight="1" x14ac:dyDescent="0.3">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row>
    <row r="78" spans="1:25" ht="15.75" customHeight="1" x14ac:dyDescent="0.3">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row>
    <row r="79" spans="1:25" ht="15.75" customHeight="1" x14ac:dyDescent="0.3">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row>
    <row r="80" spans="1:25" ht="15.75" customHeight="1" x14ac:dyDescent="0.3">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row>
    <row r="81" spans="1:25" ht="15.75" customHeight="1" x14ac:dyDescent="0.3">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row>
    <row r="82" spans="1:25" ht="15.75" customHeight="1" x14ac:dyDescent="0.3">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row>
    <row r="83" spans="1:25" ht="15.75" customHeight="1" x14ac:dyDescent="0.3">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row>
    <row r="84" spans="1:25" ht="15.75" customHeight="1" x14ac:dyDescent="0.3">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row>
    <row r="85" spans="1:25" ht="15.75" customHeight="1" x14ac:dyDescent="0.3">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row>
    <row r="86" spans="1:25" ht="15.75" customHeight="1" x14ac:dyDescent="0.3">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row>
    <row r="87" spans="1:25" ht="15.75" customHeight="1" x14ac:dyDescent="0.3">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row>
    <row r="88" spans="1:25" ht="15.75" customHeight="1" x14ac:dyDescent="0.3">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row>
    <row r="89" spans="1:25" ht="15.75" customHeight="1" x14ac:dyDescent="0.3">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row>
    <row r="90" spans="1:25" ht="15.75" customHeight="1" x14ac:dyDescent="0.3">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row>
    <row r="91" spans="1:25" ht="15.75" customHeight="1" x14ac:dyDescent="0.3">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row>
    <row r="92" spans="1:25" ht="15.75" customHeight="1" x14ac:dyDescent="0.3">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row>
    <row r="93" spans="1:25" ht="15.75" customHeight="1" x14ac:dyDescent="0.3">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row>
    <row r="94" spans="1:25" ht="15.75" customHeight="1" x14ac:dyDescent="0.3">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row>
    <row r="95" spans="1:25" ht="15.75" customHeight="1" x14ac:dyDescent="0.3">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row>
    <row r="96" spans="1:25" ht="15.75" customHeight="1" x14ac:dyDescent="0.3">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row>
    <row r="97" spans="1:25" ht="15.75" customHeight="1" x14ac:dyDescent="0.3">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row>
    <row r="98" spans="1:25" ht="15.75" customHeight="1" x14ac:dyDescent="0.3">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row>
    <row r="99" spans="1:25" ht="15.75" customHeight="1" x14ac:dyDescent="0.3">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row>
    <row r="100" spans="1:25" ht="15.75" customHeight="1" x14ac:dyDescent="0.3">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row>
    <row r="101" spans="1:25" ht="15.75" customHeight="1" x14ac:dyDescent="0.3">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row>
    <row r="102" spans="1:25" ht="15.75" customHeight="1" x14ac:dyDescent="0.3">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row>
    <row r="103" spans="1:25" ht="15.75" customHeight="1" x14ac:dyDescent="0.3">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row>
    <row r="104" spans="1:25" ht="15.75" customHeight="1" x14ac:dyDescent="0.3">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row>
    <row r="105" spans="1:25" ht="15.75" customHeight="1" x14ac:dyDescent="0.3">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row>
    <row r="106" spans="1:25" ht="15.75" customHeight="1" x14ac:dyDescent="0.3">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row>
    <row r="107" spans="1:25" ht="15.75" customHeight="1" x14ac:dyDescent="0.3">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row>
    <row r="108" spans="1:25" ht="15.75" customHeight="1" x14ac:dyDescent="0.3">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row>
    <row r="109" spans="1:25" ht="15.75" customHeight="1" x14ac:dyDescent="0.3">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row>
    <row r="110" spans="1:25" ht="15.75" customHeight="1" x14ac:dyDescent="0.3">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row>
    <row r="111" spans="1:25" ht="15.75" customHeight="1" x14ac:dyDescent="0.3">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row>
    <row r="112" spans="1:25" ht="15.75" customHeight="1" x14ac:dyDescent="0.3">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row>
    <row r="113" spans="1:25" ht="15.75" customHeight="1" x14ac:dyDescent="0.3">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row>
    <row r="114" spans="1:25" ht="15.75" customHeight="1" x14ac:dyDescent="0.3">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row>
    <row r="115" spans="1:25" ht="15.75" customHeight="1" x14ac:dyDescent="0.3">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row>
    <row r="116" spans="1:25" ht="15.75" customHeight="1" x14ac:dyDescent="0.3">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row>
    <row r="117" spans="1:25" ht="15.75" customHeight="1" x14ac:dyDescent="0.3">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row>
    <row r="118" spans="1:25" ht="15.75" customHeight="1" x14ac:dyDescent="0.3">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row>
    <row r="119" spans="1:25" ht="15.75" customHeight="1" x14ac:dyDescent="0.3">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row>
    <row r="120" spans="1:25" ht="15.75" customHeight="1" x14ac:dyDescent="0.3">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row>
    <row r="121" spans="1:25" ht="15.75" customHeight="1"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row>
    <row r="122" spans="1:25" ht="15.75" customHeight="1"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row>
    <row r="123" spans="1:25" ht="15.75" customHeight="1"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row>
    <row r="124" spans="1:25" ht="15.75" customHeight="1"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row>
    <row r="125" spans="1:25" ht="15.75" customHeight="1"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row>
    <row r="126" spans="1:25" ht="15.75" customHeight="1"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row>
    <row r="127" spans="1:25" ht="15.75" customHeight="1"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row>
    <row r="128" spans="1:25" ht="15.75" customHeight="1"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row>
    <row r="129" spans="1:25" ht="15.75" customHeight="1"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row>
    <row r="130" spans="1:25" ht="15.75" customHeight="1"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row>
    <row r="131" spans="1:25" ht="15.75" customHeight="1"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row>
    <row r="132" spans="1:25" ht="15.75" customHeight="1"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row>
    <row r="133" spans="1:25" ht="15.75" customHeight="1"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row>
    <row r="134" spans="1:25" ht="15.75" customHeight="1"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row>
    <row r="135" spans="1:25" ht="15.75" customHeight="1"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row>
    <row r="136" spans="1:25" ht="15.75" customHeight="1"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row>
    <row r="137" spans="1:25" ht="15.75" customHeight="1"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row>
    <row r="138" spans="1:25" ht="15.75" customHeight="1"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row>
    <row r="139" spans="1:25" ht="15.75" customHeight="1"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row>
    <row r="140" spans="1:25" ht="15.75" customHeight="1"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row>
    <row r="141" spans="1:25" ht="15.75" customHeight="1"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row>
    <row r="142" spans="1:25" ht="15.75" customHeight="1"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row>
    <row r="143" spans="1:25" ht="15.75" customHeight="1"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row>
    <row r="144" spans="1:25" ht="15.75" customHeight="1"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row>
    <row r="145" spans="1:25" ht="15.75" customHeight="1"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row>
    <row r="146" spans="1:25" ht="15.75" customHeight="1"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row>
    <row r="147" spans="1:25" ht="15.75" customHeight="1"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row>
    <row r="148" spans="1:25" ht="15.75" customHeight="1"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row>
    <row r="149" spans="1:25" ht="15.75" customHeight="1"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row>
    <row r="150" spans="1:25" ht="15.75" customHeight="1"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row>
    <row r="151" spans="1:25" ht="15.75" customHeight="1"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row>
    <row r="152" spans="1:25" ht="15.75" customHeight="1"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row>
    <row r="153" spans="1:25" ht="15.75" customHeight="1"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row>
    <row r="154" spans="1:25" ht="15.75" customHeight="1"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row>
    <row r="155" spans="1:25" ht="15.75" customHeight="1"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row>
    <row r="156" spans="1:25" ht="15.75" customHeight="1"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row>
    <row r="157" spans="1:25" ht="15.75" customHeight="1"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row>
    <row r="158" spans="1:25" ht="15.75" customHeight="1"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row>
    <row r="159" spans="1:25" ht="15.75" customHeight="1"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row>
    <row r="160" spans="1:25" ht="15.75" customHeight="1"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row>
    <row r="161" spans="1:25" ht="15.75" customHeight="1"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row>
    <row r="162" spans="1:25" ht="15.75" customHeight="1"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row>
    <row r="163" spans="1:25" ht="15.75" customHeight="1"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row>
    <row r="164" spans="1:25" ht="15.75" customHeight="1"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row>
    <row r="165" spans="1:25" ht="15.75" customHeight="1"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row>
    <row r="166" spans="1:25" ht="15.75" customHeight="1"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row>
    <row r="167" spans="1:25" ht="15.75" customHeight="1"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row>
    <row r="168" spans="1:25" ht="15.75" customHeight="1"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row>
    <row r="169" spans="1:25" ht="15.75" customHeight="1"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row>
    <row r="170" spans="1:25" ht="15.75" customHeight="1"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row>
    <row r="171" spans="1:25" ht="15.75" customHeight="1"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row>
    <row r="172" spans="1:25" ht="15.75" customHeight="1"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row>
    <row r="173" spans="1:25" ht="15.75" customHeight="1"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row>
    <row r="174" spans="1:25" ht="15.75" customHeight="1"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row>
    <row r="175" spans="1:25" ht="15.75" customHeight="1"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row>
    <row r="176" spans="1:25" ht="15.75" customHeight="1"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row>
    <row r="177" spans="1:25" ht="15.75" customHeight="1"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row>
    <row r="178" spans="1:25" ht="15.75" customHeight="1"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row>
    <row r="179" spans="1:25" ht="15.75" customHeight="1"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row>
    <row r="180" spans="1:25" ht="15.75" customHeight="1"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row>
    <row r="181" spans="1:25" ht="15.75" customHeight="1"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row>
    <row r="182" spans="1:25" ht="15.75" customHeight="1"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row>
    <row r="183" spans="1:25" ht="15.75" customHeight="1"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row>
    <row r="184" spans="1:25" ht="15.75" customHeight="1"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row>
    <row r="185" spans="1:25" ht="15.75" customHeight="1"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row>
    <row r="186" spans="1:25" ht="15.75" customHeight="1"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row>
    <row r="187" spans="1:25" ht="15.75" customHeight="1"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row>
    <row r="188" spans="1:25" ht="15.75" customHeight="1"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row>
    <row r="189" spans="1:25" ht="15.75" customHeight="1"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row>
    <row r="190" spans="1:25" ht="15.75" customHeight="1"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row>
    <row r="191" spans="1:25" ht="15.75" customHeight="1"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row>
    <row r="192" spans="1:25" ht="15.75" customHeight="1"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row>
    <row r="193" spans="1:25" ht="15.75" customHeight="1"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row>
    <row r="194" spans="1:25" ht="15.75" customHeight="1"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row>
    <row r="195" spans="1:25" ht="15.75" customHeight="1"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row>
    <row r="196" spans="1:25" ht="15.75" customHeight="1"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row>
    <row r="197" spans="1:25" ht="15.75" customHeight="1"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row>
    <row r="198" spans="1:25" ht="15.75" customHeight="1"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row>
    <row r="199" spans="1:25" ht="15.75" customHeight="1"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row>
    <row r="200" spans="1:25" ht="15.75" customHeight="1"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row>
    <row r="201" spans="1:25" ht="15.75" customHeight="1"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row>
    <row r="202" spans="1:25" ht="15.75" customHeight="1"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row>
    <row r="203" spans="1:25" ht="15.75" customHeight="1"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row>
    <row r="204" spans="1:25" ht="15.75" customHeight="1"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row>
    <row r="205" spans="1:25" ht="15.75" customHeight="1"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row>
    <row r="206" spans="1:25" ht="15.75" customHeight="1"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row>
    <row r="207" spans="1:25" ht="15.75" customHeight="1"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row>
    <row r="208" spans="1:25" ht="15.75" customHeight="1"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row>
    <row r="209" spans="1:25" ht="15.75" customHeight="1"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row>
    <row r="210" spans="1:25" ht="15.75" customHeight="1"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row>
    <row r="211" spans="1:25" ht="15.75" customHeight="1"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row>
    <row r="212" spans="1:25" ht="15.75" customHeight="1"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row>
    <row r="213" spans="1:25" ht="15.75" customHeight="1"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row>
    <row r="214" spans="1:25" ht="15.75" customHeight="1"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row>
    <row r="215" spans="1:25" ht="15.75" customHeight="1"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row>
    <row r="216" spans="1:25" ht="15.75" customHeight="1"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row>
    <row r="217" spans="1:25" ht="15.75" customHeight="1"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row>
    <row r="218" spans="1:25" ht="15.75" customHeight="1"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row>
    <row r="219" spans="1:25" ht="15.75" customHeight="1"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row>
    <row r="220" spans="1:25" ht="15.75" customHeight="1"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row>
    <row r="221" spans="1:25" ht="15.75" customHeight="1" x14ac:dyDescent="0.3"/>
    <row r="222" spans="1:25" ht="15.75" customHeight="1" x14ac:dyDescent="0.3"/>
    <row r="223" spans="1:25" ht="15.75" customHeight="1" x14ac:dyDescent="0.3"/>
    <row r="224" spans="1:25"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B4:B5"/>
    <mergeCell ref="C4:C5"/>
    <mergeCell ref="D4:D5"/>
    <mergeCell ref="E4:E5"/>
    <mergeCell ref="B13:C13"/>
  </mergeCells>
  <pageMargins left="0.7" right="0.7" top="0.75" bottom="0.75" header="0" footer="0"/>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1000"/>
  <sheetViews>
    <sheetView workbookViewId="0"/>
  </sheetViews>
  <sheetFormatPr defaultColWidth="11.19921875" defaultRowHeight="15" customHeight="1" x14ac:dyDescent="0.3"/>
  <cols>
    <col min="1" max="1" width="9.19921875" customWidth="1"/>
    <col min="2" max="2" width="5.09765625" customWidth="1"/>
    <col min="3" max="3" width="39.8984375" customWidth="1"/>
    <col min="4" max="4" width="9.19921875" customWidth="1"/>
    <col min="5" max="5" width="16.09765625" customWidth="1"/>
    <col min="6" max="6" width="9.19921875" customWidth="1"/>
    <col min="7" max="25" width="12.09765625" customWidth="1"/>
  </cols>
  <sheetData>
    <row r="1" spans="1:25" ht="15.6" x14ac:dyDescent="0.3">
      <c r="A1" s="114"/>
      <c r="B1" s="114"/>
      <c r="C1" s="114"/>
      <c r="D1" s="114"/>
      <c r="E1" s="114"/>
      <c r="F1" s="114"/>
      <c r="G1" s="114"/>
      <c r="H1" s="114"/>
      <c r="I1" s="114"/>
      <c r="J1" s="114"/>
      <c r="K1" s="114"/>
      <c r="L1" s="114"/>
      <c r="M1" s="114"/>
      <c r="N1" s="114"/>
      <c r="O1" s="114"/>
      <c r="P1" s="114"/>
      <c r="Q1" s="114"/>
      <c r="R1" s="114"/>
      <c r="S1" s="114"/>
      <c r="T1" s="114"/>
      <c r="U1" s="114"/>
      <c r="V1" s="114"/>
      <c r="W1" s="114"/>
      <c r="X1" s="114"/>
      <c r="Y1" s="114"/>
    </row>
    <row r="2" spans="1:25" ht="15.6" x14ac:dyDescent="0.3">
      <c r="A2" s="114"/>
      <c r="B2" s="115" t="s">
        <v>244</v>
      </c>
      <c r="C2" s="114"/>
      <c r="D2" s="114"/>
      <c r="E2" s="114"/>
      <c r="F2" s="114"/>
      <c r="G2" s="114"/>
      <c r="H2" s="114"/>
      <c r="I2" s="114"/>
      <c r="J2" s="114"/>
      <c r="K2" s="114"/>
      <c r="L2" s="114"/>
      <c r="M2" s="114"/>
      <c r="N2" s="114"/>
      <c r="O2" s="114"/>
      <c r="P2" s="114"/>
      <c r="Q2" s="114"/>
      <c r="R2" s="114"/>
      <c r="S2" s="114"/>
      <c r="T2" s="114"/>
      <c r="U2" s="114"/>
      <c r="V2" s="114"/>
      <c r="W2" s="114"/>
      <c r="X2" s="114"/>
      <c r="Y2" s="114"/>
    </row>
    <row r="3" spans="1:25" ht="15.6" x14ac:dyDescent="0.3">
      <c r="A3" s="114"/>
      <c r="B3" s="162" t="s">
        <v>3</v>
      </c>
      <c r="C3" s="163" t="s">
        <v>245</v>
      </c>
      <c r="D3" s="163" t="s">
        <v>201</v>
      </c>
      <c r="E3" s="163" t="s">
        <v>246</v>
      </c>
      <c r="F3" s="114"/>
      <c r="G3" s="114"/>
      <c r="H3" s="114"/>
      <c r="I3" s="114"/>
      <c r="J3" s="114"/>
      <c r="K3" s="114"/>
      <c r="L3" s="114"/>
      <c r="M3" s="114"/>
      <c r="N3" s="114"/>
      <c r="O3" s="114"/>
      <c r="P3" s="114"/>
      <c r="Q3" s="114"/>
      <c r="R3" s="114"/>
      <c r="S3" s="114"/>
      <c r="T3" s="114"/>
      <c r="U3" s="114"/>
      <c r="V3" s="114"/>
      <c r="W3" s="114"/>
      <c r="X3" s="114"/>
      <c r="Y3" s="114"/>
    </row>
    <row r="4" spans="1:25" ht="15.6" x14ac:dyDescent="0.3">
      <c r="A4" s="114"/>
      <c r="B4" s="164">
        <v>1</v>
      </c>
      <c r="C4" s="165">
        <v>2</v>
      </c>
      <c r="D4" s="165">
        <v>3</v>
      </c>
      <c r="E4" s="165">
        <v>4</v>
      </c>
      <c r="F4" s="114"/>
      <c r="G4" s="114"/>
      <c r="H4" s="114"/>
      <c r="I4" s="114"/>
      <c r="J4" s="114"/>
      <c r="K4" s="114"/>
      <c r="L4" s="114"/>
      <c r="M4" s="114"/>
      <c r="N4" s="114"/>
      <c r="O4" s="114"/>
      <c r="P4" s="114"/>
      <c r="Q4" s="114"/>
      <c r="R4" s="114"/>
      <c r="S4" s="114"/>
      <c r="T4" s="114"/>
      <c r="U4" s="114"/>
      <c r="V4" s="114"/>
      <c r="W4" s="114"/>
      <c r="X4" s="114"/>
      <c r="Y4" s="114"/>
    </row>
    <row r="5" spans="1:25" ht="15.6" x14ac:dyDescent="0.3">
      <c r="A5" s="114"/>
      <c r="B5" s="368" t="s">
        <v>247</v>
      </c>
      <c r="C5" s="167" t="s">
        <v>248</v>
      </c>
      <c r="D5" s="358"/>
      <c r="E5" s="358"/>
      <c r="F5" s="114"/>
      <c r="G5" s="114"/>
      <c r="H5" s="114"/>
      <c r="I5" s="114"/>
      <c r="J5" s="114"/>
      <c r="K5" s="114"/>
      <c r="L5" s="114"/>
      <c r="M5" s="114"/>
      <c r="N5" s="114"/>
      <c r="O5" s="114"/>
      <c r="P5" s="114"/>
      <c r="Q5" s="114"/>
      <c r="R5" s="114"/>
      <c r="S5" s="114"/>
      <c r="T5" s="114"/>
      <c r="U5" s="114"/>
      <c r="V5" s="114"/>
      <c r="W5" s="114"/>
      <c r="X5" s="114"/>
      <c r="Y5" s="114"/>
    </row>
    <row r="6" spans="1:25" ht="15.6" x14ac:dyDescent="0.3">
      <c r="A6" s="114"/>
      <c r="B6" s="326"/>
      <c r="C6" s="140" t="s">
        <v>249</v>
      </c>
      <c r="D6" s="326"/>
      <c r="E6" s="326"/>
      <c r="F6" s="114"/>
      <c r="G6" s="114"/>
      <c r="H6" s="114"/>
      <c r="I6" s="114"/>
      <c r="J6" s="114"/>
      <c r="K6" s="114"/>
      <c r="L6" s="114"/>
      <c r="M6" s="114"/>
      <c r="N6" s="114"/>
      <c r="O6" s="114"/>
      <c r="P6" s="114"/>
      <c r="Q6" s="114"/>
      <c r="R6" s="114"/>
      <c r="S6" s="114"/>
      <c r="T6" s="114"/>
      <c r="U6" s="114"/>
      <c r="V6" s="114"/>
      <c r="W6" s="114"/>
      <c r="X6" s="114"/>
      <c r="Y6" s="114"/>
    </row>
    <row r="7" spans="1:25" ht="15.6" x14ac:dyDescent="0.3">
      <c r="A7" s="114"/>
      <c r="B7" s="359"/>
      <c r="C7" s="142" t="s">
        <v>250</v>
      </c>
      <c r="D7" s="359"/>
      <c r="E7" s="359"/>
      <c r="F7" s="114"/>
      <c r="G7" s="114"/>
      <c r="H7" s="114"/>
      <c r="I7" s="114"/>
      <c r="J7" s="114"/>
      <c r="K7" s="114"/>
      <c r="L7" s="114"/>
      <c r="M7" s="114"/>
      <c r="N7" s="114"/>
      <c r="O7" s="114"/>
      <c r="P7" s="114"/>
      <c r="Q7" s="114"/>
      <c r="R7" s="114"/>
      <c r="S7" s="114"/>
      <c r="T7" s="114"/>
      <c r="U7" s="114"/>
      <c r="V7" s="114"/>
      <c r="W7" s="114"/>
      <c r="X7" s="114"/>
      <c r="Y7" s="114"/>
    </row>
    <row r="8" spans="1:25" ht="15.6" x14ac:dyDescent="0.3">
      <c r="A8" s="114"/>
      <c r="B8" s="168"/>
      <c r="C8" s="142" t="s">
        <v>251</v>
      </c>
      <c r="D8" s="133"/>
      <c r="E8" s="133"/>
      <c r="F8" s="114"/>
      <c r="G8" s="114"/>
      <c r="H8" s="114"/>
      <c r="I8" s="114"/>
      <c r="J8" s="114"/>
      <c r="K8" s="114"/>
      <c r="L8" s="114"/>
      <c r="M8" s="114"/>
      <c r="N8" s="114"/>
      <c r="O8" s="114"/>
      <c r="P8" s="114"/>
      <c r="Q8" s="114"/>
      <c r="R8" s="114"/>
      <c r="S8" s="114"/>
      <c r="T8" s="114"/>
      <c r="U8" s="114"/>
      <c r="V8" s="114"/>
      <c r="W8" s="114"/>
      <c r="X8" s="114"/>
      <c r="Y8" s="114"/>
    </row>
    <row r="9" spans="1:25" ht="15.6" x14ac:dyDescent="0.3">
      <c r="A9" s="114"/>
      <c r="B9" s="168"/>
      <c r="C9" s="142" t="s">
        <v>252</v>
      </c>
      <c r="D9" s="133"/>
      <c r="E9" s="133"/>
      <c r="F9" s="114"/>
      <c r="G9" s="114"/>
      <c r="H9" s="114"/>
      <c r="I9" s="114"/>
      <c r="J9" s="114"/>
      <c r="K9" s="114"/>
      <c r="L9" s="114"/>
      <c r="M9" s="114"/>
      <c r="N9" s="114"/>
      <c r="O9" s="114"/>
      <c r="P9" s="114"/>
      <c r="Q9" s="114"/>
      <c r="R9" s="114"/>
      <c r="S9" s="114"/>
      <c r="T9" s="114"/>
      <c r="U9" s="114"/>
      <c r="V9" s="114"/>
      <c r="W9" s="114"/>
      <c r="X9" s="114"/>
      <c r="Y9" s="114"/>
    </row>
    <row r="10" spans="1:25" ht="15.6" x14ac:dyDescent="0.3">
      <c r="A10" s="114"/>
      <c r="B10" s="169"/>
      <c r="C10" s="153" t="s">
        <v>253</v>
      </c>
      <c r="D10" s="147"/>
      <c r="E10" s="147"/>
      <c r="F10" s="114"/>
      <c r="G10" s="114"/>
      <c r="H10" s="114"/>
      <c r="I10" s="114"/>
      <c r="J10" s="114"/>
      <c r="K10" s="114"/>
      <c r="L10" s="114"/>
      <c r="M10" s="114"/>
      <c r="N10" s="114"/>
      <c r="O10" s="114"/>
      <c r="P10" s="114"/>
      <c r="Q10" s="114"/>
      <c r="R10" s="114"/>
      <c r="S10" s="114"/>
      <c r="T10" s="114"/>
      <c r="U10" s="114"/>
      <c r="V10" s="114"/>
      <c r="W10" s="114"/>
      <c r="X10" s="114"/>
      <c r="Y10" s="114"/>
    </row>
    <row r="11" spans="1:25" ht="15.6" x14ac:dyDescent="0.3">
      <c r="A11" s="114"/>
      <c r="B11" s="357" t="s">
        <v>134</v>
      </c>
      <c r="C11" s="324"/>
      <c r="D11" s="144">
        <f>COUNTA(C8:C10)</f>
        <v>3</v>
      </c>
      <c r="E11" s="133"/>
      <c r="F11" s="114"/>
      <c r="G11" s="114"/>
      <c r="H11" s="114"/>
      <c r="I11" s="114"/>
      <c r="J11" s="114"/>
      <c r="K11" s="114"/>
      <c r="L11" s="114"/>
      <c r="M11" s="114"/>
      <c r="N11" s="114"/>
      <c r="O11" s="114"/>
      <c r="P11" s="114"/>
      <c r="Q11" s="114"/>
      <c r="R11" s="114"/>
      <c r="S11" s="114"/>
      <c r="T11" s="114"/>
      <c r="U11" s="114"/>
      <c r="V11" s="114"/>
      <c r="W11" s="114"/>
      <c r="X11" s="114"/>
      <c r="Y11" s="114"/>
    </row>
    <row r="12" spans="1:25" ht="15.6" x14ac:dyDescent="0.3">
      <c r="A12" s="114"/>
      <c r="B12" s="368" t="s">
        <v>254</v>
      </c>
      <c r="C12" s="167" t="s">
        <v>255</v>
      </c>
      <c r="D12" s="358"/>
      <c r="E12" s="358"/>
      <c r="F12" s="114"/>
      <c r="G12" s="114"/>
      <c r="H12" s="114"/>
      <c r="I12" s="114"/>
      <c r="J12" s="114"/>
      <c r="K12" s="114"/>
      <c r="L12" s="114"/>
      <c r="M12" s="114"/>
      <c r="N12" s="114"/>
      <c r="O12" s="114"/>
      <c r="P12" s="114"/>
      <c r="Q12" s="114"/>
      <c r="R12" s="114"/>
      <c r="S12" s="114"/>
      <c r="T12" s="114"/>
      <c r="U12" s="114"/>
      <c r="V12" s="114"/>
      <c r="W12" s="114"/>
      <c r="X12" s="114"/>
      <c r="Y12" s="114"/>
    </row>
    <row r="13" spans="1:25" ht="15.6" x14ac:dyDescent="0.3">
      <c r="A13" s="114"/>
      <c r="B13" s="326"/>
      <c r="C13" s="140" t="s">
        <v>256</v>
      </c>
      <c r="D13" s="326"/>
      <c r="E13" s="326"/>
      <c r="F13" s="114"/>
      <c r="G13" s="114"/>
      <c r="H13" s="114"/>
      <c r="I13" s="114"/>
      <c r="J13" s="114"/>
      <c r="K13" s="114"/>
      <c r="L13" s="114"/>
      <c r="M13" s="114"/>
      <c r="N13" s="114"/>
      <c r="O13" s="114"/>
      <c r="P13" s="114"/>
      <c r="Q13" s="114"/>
      <c r="R13" s="114"/>
      <c r="S13" s="114"/>
      <c r="T13" s="114"/>
      <c r="U13" s="114"/>
      <c r="V13" s="114"/>
      <c r="W13" s="114"/>
      <c r="X13" s="114"/>
      <c r="Y13" s="114"/>
    </row>
    <row r="14" spans="1:25" ht="15.6" x14ac:dyDescent="0.3">
      <c r="A14" s="114"/>
      <c r="B14" s="326"/>
      <c r="C14" s="140" t="s">
        <v>257</v>
      </c>
      <c r="D14" s="326"/>
      <c r="E14" s="326"/>
      <c r="F14" s="114"/>
      <c r="G14" s="114"/>
      <c r="H14" s="114"/>
      <c r="I14" s="114"/>
      <c r="J14" s="114"/>
      <c r="K14" s="114"/>
      <c r="L14" s="114"/>
      <c r="M14" s="114"/>
      <c r="N14" s="114"/>
      <c r="O14" s="114"/>
      <c r="P14" s="114"/>
      <c r="Q14" s="114"/>
      <c r="R14" s="114"/>
      <c r="S14" s="114"/>
      <c r="T14" s="114"/>
      <c r="U14" s="114"/>
      <c r="V14" s="114"/>
      <c r="W14" s="114"/>
      <c r="X14" s="114"/>
      <c r="Y14" s="114"/>
    </row>
    <row r="15" spans="1:25" ht="52.8" x14ac:dyDescent="0.3">
      <c r="A15" s="114"/>
      <c r="B15" s="326"/>
      <c r="C15" s="140" t="s">
        <v>258</v>
      </c>
      <c r="D15" s="326"/>
      <c r="E15" s="326"/>
      <c r="F15" s="114"/>
      <c r="G15" s="114"/>
      <c r="H15" s="114"/>
      <c r="I15" s="114"/>
      <c r="J15" s="114"/>
      <c r="K15" s="114"/>
      <c r="L15" s="114"/>
      <c r="M15" s="114"/>
      <c r="N15" s="114"/>
      <c r="O15" s="114"/>
      <c r="P15" s="114"/>
      <c r="Q15" s="114"/>
      <c r="R15" s="114"/>
      <c r="S15" s="114"/>
      <c r="T15" s="114"/>
      <c r="U15" s="114"/>
      <c r="V15" s="114"/>
      <c r="W15" s="114"/>
      <c r="X15" s="114"/>
      <c r="Y15" s="114"/>
    </row>
    <row r="16" spans="1:25" ht="20.25" customHeight="1" x14ac:dyDescent="0.3">
      <c r="A16" s="114"/>
      <c r="B16" s="326"/>
      <c r="C16" s="140" t="s">
        <v>259</v>
      </c>
      <c r="D16" s="326"/>
      <c r="E16" s="326"/>
      <c r="F16" s="114"/>
      <c r="G16" s="114"/>
      <c r="H16" s="114"/>
      <c r="I16" s="114"/>
      <c r="J16" s="114"/>
      <c r="K16" s="114"/>
      <c r="L16" s="114"/>
      <c r="M16" s="114"/>
      <c r="N16" s="114"/>
      <c r="O16" s="114"/>
      <c r="P16" s="114"/>
      <c r="Q16" s="114"/>
      <c r="R16" s="114"/>
      <c r="S16" s="114"/>
      <c r="T16" s="114"/>
      <c r="U16" s="114"/>
      <c r="V16" s="114"/>
      <c r="W16" s="114"/>
      <c r="X16" s="114"/>
      <c r="Y16" s="114"/>
    </row>
    <row r="17" spans="1:25" ht="15.6" x14ac:dyDescent="0.3">
      <c r="A17" s="114"/>
      <c r="B17" s="359"/>
      <c r="C17" s="142" t="s">
        <v>260</v>
      </c>
      <c r="D17" s="359"/>
      <c r="E17" s="359"/>
      <c r="F17" s="114"/>
      <c r="G17" s="114"/>
      <c r="H17" s="114"/>
      <c r="I17" s="114"/>
      <c r="J17" s="114"/>
      <c r="K17" s="114"/>
      <c r="L17" s="114"/>
      <c r="M17" s="114"/>
      <c r="N17" s="114"/>
      <c r="O17" s="114"/>
      <c r="P17" s="114"/>
      <c r="Q17" s="114"/>
      <c r="R17" s="114"/>
      <c r="S17" s="114"/>
      <c r="T17" s="114"/>
      <c r="U17" s="114"/>
      <c r="V17" s="114"/>
      <c r="W17" s="114"/>
      <c r="X17" s="114"/>
      <c r="Y17" s="114"/>
    </row>
    <row r="18" spans="1:25" ht="15.6" x14ac:dyDescent="0.3">
      <c r="A18" s="114"/>
      <c r="B18" s="168"/>
      <c r="C18" s="142" t="s">
        <v>251</v>
      </c>
      <c r="D18" s="133"/>
      <c r="E18" s="133"/>
      <c r="F18" s="114"/>
      <c r="G18" s="114"/>
      <c r="H18" s="114"/>
      <c r="I18" s="114"/>
      <c r="J18" s="114"/>
      <c r="K18" s="114"/>
      <c r="L18" s="114"/>
      <c r="M18" s="114"/>
      <c r="N18" s="114"/>
      <c r="O18" s="114"/>
      <c r="P18" s="114"/>
      <c r="Q18" s="114"/>
      <c r="R18" s="114"/>
      <c r="S18" s="114"/>
      <c r="T18" s="114"/>
      <c r="U18" s="114"/>
      <c r="V18" s="114"/>
      <c r="W18" s="114"/>
      <c r="X18" s="114"/>
      <c r="Y18" s="114"/>
    </row>
    <row r="19" spans="1:25" ht="15.6" x14ac:dyDescent="0.3">
      <c r="A19" s="114"/>
      <c r="B19" s="168"/>
      <c r="C19" s="142" t="s">
        <v>252</v>
      </c>
      <c r="D19" s="133"/>
      <c r="E19" s="133"/>
      <c r="F19" s="114"/>
      <c r="G19" s="114"/>
      <c r="H19" s="114"/>
      <c r="I19" s="114"/>
      <c r="J19" s="114"/>
      <c r="K19" s="114"/>
      <c r="L19" s="114"/>
      <c r="M19" s="114"/>
      <c r="N19" s="114"/>
      <c r="O19" s="114"/>
      <c r="P19" s="114"/>
      <c r="Q19" s="114"/>
      <c r="R19" s="114"/>
      <c r="S19" s="114"/>
      <c r="T19" s="114"/>
      <c r="U19" s="114"/>
      <c r="V19" s="114"/>
      <c r="W19" s="114"/>
      <c r="X19" s="114"/>
      <c r="Y19" s="114"/>
    </row>
    <row r="20" spans="1:25" ht="15.6" x14ac:dyDescent="0.3">
      <c r="A20" s="114"/>
      <c r="B20" s="169"/>
      <c r="C20" s="153" t="s">
        <v>253</v>
      </c>
      <c r="D20" s="147"/>
      <c r="E20" s="147"/>
      <c r="F20" s="114"/>
      <c r="G20" s="114"/>
      <c r="H20" s="114"/>
      <c r="I20" s="114"/>
      <c r="J20" s="114"/>
      <c r="K20" s="114"/>
      <c r="L20" s="114"/>
      <c r="M20" s="114"/>
      <c r="N20" s="114"/>
      <c r="O20" s="114"/>
      <c r="P20" s="114"/>
      <c r="Q20" s="114"/>
      <c r="R20" s="114"/>
      <c r="S20" s="114"/>
      <c r="T20" s="114"/>
      <c r="U20" s="114"/>
      <c r="V20" s="114"/>
      <c r="W20" s="114"/>
      <c r="X20" s="114"/>
      <c r="Y20" s="114"/>
    </row>
    <row r="21" spans="1:25" ht="15.75" customHeight="1" x14ac:dyDescent="0.3">
      <c r="A21" s="114"/>
      <c r="B21" s="357" t="s">
        <v>134</v>
      </c>
      <c r="C21" s="324"/>
      <c r="D21" s="144">
        <f>COUNTA(C18:C20)</f>
        <v>3</v>
      </c>
      <c r="E21" s="133"/>
      <c r="F21" s="114"/>
      <c r="G21" s="114"/>
      <c r="H21" s="114"/>
      <c r="I21" s="114"/>
      <c r="J21" s="114"/>
      <c r="K21" s="114"/>
      <c r="L21" s="114"/>
      <c r="M21" s="114"/>
      <c r="N21" s="114"/>
      <c r="O21" s="114"/>
      <c r="P21" s="114"/>
      <c r="Q21" s="114"/>
      <c r="R21" s="114"/>
      <c r="S21" s="114"/>
      <c r="T21" s="114"/>
      <c r="U21" s="114"/>
      <c r="V21" s="114"/>
      <c r="W21" s="114"/>
      <c r="X21" s="114"/>
      <c r="Y21" s="114"/>
    </row>
    <row r="22" spans="1:25" ht="42" customHeight="1" x14ac:dyDescent="0.3">
      <c r="A22" s="114"/>
      <c r="B22" s="166" t="s">
        <v>261</v>
      </c>
      <c r="C22" s="167" t="s">
        <v>262</v>
      </c>
      <c r="D22" s="141"/>
      <c r="E22" s="141"/>
      <c r="F22" s="114"/>
      <c r="G22" s="114"/>
      <c r="H22" s="114"/>
      <c r="I22" s="114"/>
      <c r="J22" s="114"/>
      <c r="K22" s="114"/>
      <c r="L22" s="114"/>
      <c r="M22" s="114"/>
      <c r="N22" s="114"/>
      <c r="O22" s="114"/>
      <c r="P22" s="114"/>
      <c r="Q22" s="114"/>
      <c r="R22" s="114"/>
      <c r="S22" s="114"/>
      <c r="T22" s="114"/>
      <c r="U22" s="114"/>
      <c r="V22" s="114"/>
      <c r="W22" s="114"/>
      <c r="X22" s="114"/>
      <c r="Y22" s="114"/>
    </row>
    <row r="23" spans="1:25" ht="15.75" customHeight="1" x14ac:dyDescent="0.3">
      <c r="A23" s="114"/>
      <c r="B23" s="168"/>
      <c r="C23" s="142" t="s">
        <v>251</v>
      </c>
      <c r="D23" s="133"/>
      <c r="E23" s="133"/>
      <c r="F23" s="114"/>
      <c r="G23" s="114"/>
      <c r="H23" s="114"/>
      <c r="I23" s="114"/>
      <c r="J23" s="114"/>
      <c r="K23" s="114"/>
      <c r="L23" s="114"/>
      <c r="M23" s="114"/>
      <c r="N23" s="114"/>
      <c r="O23" s="114"/>
      <c r="P23" s="114"/>
      <c r="Q23" s="114"/>
      <c r="R23" s="114"/>
      <c r="S23" s="114"/>
      <c r="T23" s="114"/>
      <c r="U23" s="114"/>
      <c r="V23" s="114"/>
      <c r="W23" s="114"/>
      <c r="X23" s="114"/>
      <c r="Y23" s="114"/>
    </row>
    <row r="24" spans="1:25" ht="15.75" customHeight="1" x14ac:dyDescent="0.3">
      <c r="A24" s="114"/>
      <c r="B24" s="168"/>
      <c r="C24" s="142" t="s">
        <v>252</v>
      </c>
      <c r="D24" s="133"/>
      <c r="E24" s="133"/>
      <c r="F24" s="114"/>
      <c r="G24" s="114"/>
      <c r="H24" s="114"/>
      <c r="I24" s="114"/>
      <c r="J24" s="114"/>
      <c r="K24" s="114"/>
      <c r="L24" s="114"/>
      <c r="M24" s="114"/>
      <c r="N24" s="114"/>
      <c r="O24" s="114"/>
      <c r="P24" s="114"/>
      <c r="Q24" s="114"/>
      <c r="R24" s="114"/>
      <c r="S24" s="114"/>
      <c r="T24" s="114"/>
      <c r="U24" s="114"/>
      <c r="V24" s="114"/>
      <c r="W24" s="114"/>
      <c r="X24" s="114"/>
      <c r="Y24" s="114"/>
    </row>
    <row r="25" spans="1:25" ht="15.75" customHeight="1" x14ac:dyDescent="0.3">
      <c r="A25" s="114"/>
      <c r="B25" s="169"/>
      <c r="C25" s="153" t="s">
        <v>253</v>
      </c>
      <c r="D25" s="147"/>
      <c r="E25" s="147"/>
      <c r="F25" s="114"/>
      <c r="G25" s="114"/>
      <c r="H25" s="114"/>
      <c r="I25" s="114"/>
      <c r="J25" s="114"/>
      <c r="K25" s="114"/>
      <c r="L25" s="114"/>
      <c r="M25" s="114"/>
      <c r="N25" s="114"/>
      <c r="O25" s="114"/>
      <c r="P25" s="114"/>
      <c r="Q25" s="114"/>
      <c r="R25" s="114"/>
      <c r="S25" s="114"/>
      <c r="T25" s="114"/>
      <c r="U25" s="114"/>
      <c r="V25" s="114"/>
      <c r="W25" s="114"/>
      <c r="X25" s="114"/>
      <c r="Y25" s="114"/>
    </row>
    <row r="26" spans="1:25" ht="15.75" customHeight="1" x14ac:dyDescent="0.3">
      <c r="A26" s="114"/>
      <c r="B26" s="357" t="s">
        <v>134</v>
      </c>
      <c r="C26" s="324"/>
      <c r="D26" s="144">
        <f>COUNTA(C23:C25)</f>
        <v>3</v>
      </c>
      <c r="E26" s="133"/>
      <c r="F26" s="114"/>
      <c r="G26" s="114"/>
      <c r="H26" s="114"/>
      <c r="I26" s="114"/>
      <c r="J26" s="114"/>
      <c r="K26" s="114"/>
      <c r="L26" s="114"/>
      <c r="M26" s="114"/>
      <c r="N26" s="114"/>
      <c r="O26" s="114"/>
      <c r="P26" s="114"/>
      <c r="Q26" s="114"/>
      <c r="R26" s="114"/>
      <c r="S26" s="114"/>
      <c r="T26" s="114"/>
      <c r="U26" s="114"/>
      <c r="V26" s="114"/>
      <c r="W26" s="114"/>
      <c r="X26" s="114"/>
      <c r="Y26" s="114"/>
    </row>
    <row r="27" spans="1:25" ht="15.75" customHeight="1" x14ac:dyDescent="0.3">
      <c r="A27" s="114"/>
      <c r="B27" s="170" t="s">
        <v>263</v>
      </c>
      <c r="C27" s="171" t="s">
        <v>264</v>
      </c>
      <c r="D27" s="133"/>
      <c r="E27" s="133"/>
      <c r="F27" s="114"/>
      <c r="G27" s="114"/>
      <c r="H27" s="114"/>
      <c r="I27" s="114"/>
      <c r="J27" s="114"/>
      <c r="K27" s="114"/>
      <c r="L27" s="114"/>
      <c r="M27" s="114"/>
      <c r="N27" s="114"/>
      <c r="O27" s="114"/>
      <c r="P27" s="114"/>
      <c r="Q27" s="114"/>
      <c r="R27" s="114"/>
      <c r="S27" s="114"/>
      <c r="T27" s="114"/>
      <c r="U27" s="114"/>
      <c r="V27" s="114"/>
      <c r="W27" s="114"/>
      <c r="X27" s="114"/>
      <c r="Y27" s="114"/>
    </row>
    <row r="28" spans="1:25" ht="15.75" customHeight="1" x14ac:dyDescent="0.3">
      <c r="A28" s="114"/>
      <c r="B28" s="168"/>
      <c r="C28" s="142" t="s">
        <v>251</v>
      </c>
      <c r="D28" s="133"/>
      <c r="E28" s="133"/>
      <c r="F28" s="114"/>
      <c r="G28" s="114"/>
      <c r="H28" s="114"/>
      <c r="I28" s="114"/>
      <c r="J28" s="114"/>
      <c r="K28" s="114"/>
      <c r="L28" s="114"/>
      <c r="M28" s="114"/>
      <c r="N28" s="114"/>
      <c r="O28" s="114"/>
      <c r="P28" s="114"/>
      <c r="Q28" s="114"/>
      <c r="R28" s="114"/>
      <c r="S28" s="114"/>
      <c r="T28" s="114"/>
      <c r="U28" s="114"/>
      <c r="V28" s="114"/>
      <c r="W28" s="114"/>
      <c r="X28" s="114"/>
      <c r="Y28" s="114"/>
    </row>
    <row r="29" spans="1:25" ht="15.75" customHeight="1" x14ac:dyDescent="0.3">
      <c r="A29" s="114"/>
      <c r="B29" s="168"/>
      <c r="C29" s="142" t="s">
        <v>252</v>
      </c>
      <c r="D29" s="133"/>
      <c r="E29" s="133"/>
      <c r="F29" s="114"/>
      <c r="G29" s="114"/>
      <c r="H29" s="114"/>
      <c r="I29" s="114"/>
      <c r="J29" s="114"/>
      <c r="K29" s="114"/>
      <c r="L29" s="114"/>
      <c r="M29" s="114"/>
      <c r="N29" s="114"/>
      <c r="O29" s="114"/>
      <c r="P29" s="114"/>
      <c r="Q29" s="114"/>
      <c r="R29" s="114"/>
      <c r="S29" s="114"/>
      <c r="T29" s="114"/>
      <c r="U29" s="114"/>
      <c r="V29" s="114"/>
      <c r="W29" s="114"/>
      <c r="X29" s="114"/>
      <c r="Y29" s="114"/>
    </row>
    <row r="30" spans="1:25" ht="15.75" customHeight="1" x14ac:dyDescent="0.3">
      <c r="A30" s="114"/>
      <c r="B30" s="169"/>
      <c r="C30" s="153" t="s">
        <v>253</v>
      </c>
      <c r="D30" s="147"/>
      <c r="E30" s="147"/>
      <c r="F30" s="114"/>
      <c r="G30" s="114"/>
      <c r="H30" s="114"/>
      <c r="I30" s="114"/>
      <c r="J30" s="114"/>
      <c r="K30" s="114"/>
      <c r="L30" s="114"/>
      <c r="M30" s="114"/>
      <c r="N30" s="114"/>
      <c r="O30" s="114"/>
      <c r="P30" s="114"/>
      <c r="Q30" s="114"/>
      <c r="R30" s="114"/>
      <c r="S30" s="114"/>
      <c r="T30" s="114"/>
      <c r="U30" s="114"/>
      <c r="V30" s="114"/>
      <c r="W30" s="114"/>
      <c r="X30" s="114"/>
      <c r="Y30" s="114"/>
    </row>
    <row r="31" spans="1:25" ht="15.75" customHeight="1" x14ac:dyDescent="0.3">
      <c r="A31" s="114"/>
      <c r="B31" s="357" t="s">
        <v>134</v>
      </c>
      <c r="C31" s="324"/>
      <c r="D31" s="144">
        <f>COUNTA(C28:C30)</f>
        <v>3</v>
      </c>
      <c r="E31" s="133"/>
      <c r="F31" s="114"/>
      <c r="G31" s="114"/>
      <c r="H31" s="114"/>
      <c r="I31" s="114"/>
      <c r="J31" s="114"/>
      <c r="K31" s="114"/>
      <c r="L31" s="114"/>
      <c r="M31" s="114"/>
      <c r="N31" s="114"/>
      <c r="O31" s="114"/>
      <c r="P31" s="114"/>
      <c r="Q31" s="114"/>
      <c r="R31" s="114"/>
      <c r="S31" s="114"/>
      <c r="T31" s="114"/>
      <c r="U31" s="114"/>
      <c r="V31" s="114"/>
      <c r="W31" s="114"/>
      <c r="X31" s="114"/>
      <c r="Y31" s="114"/>
    </row>
    <row r="32" spans="1:25" ht="15.75" customHeight="1" x14ac:dyDescent="0.3">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row>
    <row r="33" spans="1:25" ht="15.75" customHeight="1" x14ac:dyDescent="0.3">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row>
    <row r="34" spans="1:25" ht="15.75" customHeight="1" x14ac:dyDescent="0.3">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row>
    <row r="35" spans="1:25" ht="15.75" customHeight="1" x14ac:dyDescent="0.3">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row>
    <row r="36" spans="1:25" ht="15.75" customHeight="1" x14ac:dyDescent="0.3">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row>
    <row r="37" spans="1:25" ht="15.75" customHeight="1" x14ac:dyDescent="0.3">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row>
    <row r="38" spans="1:25" ht="15.75" customHeight="1" x14ac:dyDescent="0.3">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row>
    <row r="39" spans="1:25" ht="15.75" customHeight="1" x14ac:dyDescent="0.3">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row>
    <row r="40" spans="1:25" ht="15.75" customHeight="1" x14ac:dyDescent="0.3">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row>
    <row r="41" spans="1:25" ht="15.75" customHeight="1" x14ac:dyDescent="0.3">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row>
    <row r="42" spans="1:25" ht="15.75" customHeight="1" x14ac:dyDescent="0.3">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row>
    <row r="43" spans="1:25" ht="15.75" customHeight="1" x14ac:dyDescent="0.3">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row>
    <row r="44" spans="1:25" ht="15.75" customHeight="1" x14ac:dyDescent="0.3">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row>
    <row r="45" spans="1:25" ht="15.75" customHeight="1" x14ac:dyDescent="0.3">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row>
    <row r="46" spans="1:25" ht="15.75" customHeight="1" x14ac:dyDescent="0.3">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row>
    <row r="47" spans="1:25" ht="15.75" customHeight="1" x14ac:dyDescent="0.3">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row>
    <row r="48" spans="1:25" ht="15.75" customHeight="1" x14ac:dyDescent="0.3">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row>
    <row r="49" spans="1:25" ht="15.75" customHeight="1" x14ac:dyDescent="0.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row>
    <row r="50" spans="1:25" ht="15.75" customHeight="1" x14ac:dyDescent="0.3">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row>
    <row r="51" spans="1:25" ht="15.75" customHeight="1" x14ac:dyDescent="0.3">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row>
    <row r="52" spans="1:25" ht="15.75" customHeigh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row>
    <row r="53" spans="1:25" ht="15.75" customHeight="1" x14ac:dyDescent="0.3">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row>
    <row r="54" spans="1:25" ht="15.75" customHeight="1" x14ac:dyDescent="0.3">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row>
    <row r="55" spans="1:25" ht="15.75" customHeight="1" x14ac:dyDescent="0.3">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row>
    <row r="56" spans="1:25" ht="15.75" customHeight="1" x14ac:dyDescent="0.3">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row>
    <row r="57" spans="1:25" ht="15.75" customHeight="1" x14ac:dyDescent="0.3">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row>
    <row r="58" spans="1:25" ht="15.75" customHeight="1" x14ac:dyDescent="0.3">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row>
    <row r="59" spans="1:25" ht="15.75" customHeight="1" x14ac:dyDescent="0.3">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row>
    <row r="60" spans="1:25" ht="15.75" customHeight="1" x14ac:dyDescent="0.3">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row>
    <row r="61" spans="1:25" ht="15.75" customHeight="1" x14ac:dyDescent="0.3">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row>
    <row r="62" spans="1:25" ht="15.75" customHeight="1" x14ac:dyDescent="0.3">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row>
    <row r="63" spans="1:25" ht="15.75" customHeight="1" x14ac:dyDescent="0.3">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row>
    <row r="64" spans="1:25" ht="15.75" customHeight="1" x14ac:dyDescent="0.3">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row>
    <row r="65" spans="1:25" ht="15.75" customHeight="1" x14ac:dyDescent="0.3">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row>
    <row r="66" spans="1:25" ht="15.75" customHeight="1" x14ac:dyDescent="0.3">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row>
    <row r="67" spans="1:25" ht="15.75" customHeight="1" x14ac:dyDescent="0.3">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row>
    <row r="68" spans="1:25" ht="15.75" customHeight="1" x14ac:dyDescent="0.3">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row>
    <row r="69" spans="1:25" ht="15.75" customHeight="1" x14ac:dyDescent="0.3">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row>
    <row r="70" spans="1:25" ht="15.75" customHeight="1" x14ac:dyDescent="0.3">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row>
    <row r="71" spans="1:25" ht="15.75" customHeight="1" x14ac:dyDescent="0.3">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row>
    <row r="72" spans="1:25" ht="15.75" customHeight="1" x14ac:dyDescent="0.3">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row>
    <row r="73" spans="1:25" ht="15.75" customHeight="1" x14ac:dyDescent="0.3">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row>
    <row r="74" spans="1:25" ht="15.75" customHeight="1" x14ac:dyDescent="0.3">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row>
    <row r="75" spans="1:25" ht="15.75" customHeight="1" x14ac:dyDescent="0.3">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row>
    <row r="76" spans="1:25" ht="15.75" customHeight="1" x14ac:dyDescent="0.3">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row>
    <row r="77" spans="1:25" ht="15.75" customHeight="1" x14ac:dyDescent="0.3">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row>
    <row r="78" spans="1:25" ht="15.75" customHeight="1" x14ac:dyDescent="0.3">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row>
    <row r="79" spans="1:25" ht="15.75" customHeight="1" x14ac:dyDescent="0.3">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row>
    <row r="80" spans="1:25" ht="15.75" customHeight="1" x14ac:dyDescent="0.3">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row>
    <row r="81" spans="1:25" ht="15.75" customHeight="1" x14ac:dyDescent="0.3">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row>
    <row r="82" spans="1:25" ht="15.75" customHeight="1" x14ac:dyDescent="0.3">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row>
    <row r="83" spans="1:25" ht="15.75" customHeight="1" x14ac:dyDescent="0.3">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row>
    <row r="84" spans="1:25" ht="15.75" customHeight="1" x14ac:dyDescent="0.3">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row>
    <row r="85" spans="1:25" ht="15.75" customHeight="1" x14ac:dyDescent="0.3">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row>
    <row r="86" spans="1:25" ht="15.75" customHeight="1" x14ac:dyDescent="0.3">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row>
    <row r="87" spans="1:25" ht="15.75" customHeight="1" x14ac:dyDescent="0.3">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row>
    <row r="88" spans="1:25" ht="15.75" customHeight="1" x14ac:dyDescent="0.3">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row>
    <row r="89" spans="1:25" ht="15.75" customHeight="1" x14ac:dyDescent="0.3">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row>
    <row r="90" spans="1:25" ht="15.75" customHeight="1" x14ac:dyDescent="0.3">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row>
    <row r="91" spans="1:25" ht="15.75" customHeight="1" x14ac:dyDescent="0.3">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row>
    <row r="92" spans="1:25" ht="15.75" customHeight="1" x14ac:dyDescent="0.3">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row>
    <row r="93" spans="1:25" ht="15.75" customHeight="1" x14ac:dyDescent="0.3">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row>
    <row r="94" spans="1:25" ht="15.75" customHeight="1" x14ac:dyDescent="0.3">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row>
    <row r="95" spans="1:25" ht="15.75" customHeight="1" x14ac:dyDescent="0.3">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row>
    <row r="96" spans="1:25" ht="15.75" customHeight="1" x14ac:dyDescent="0.3">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row>
    <row r="97" spans="1:25" ht="15.75" customHeight="1" x14ac:dyDescent="0.3">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row>
    <row r="98" spans="1:25" ht="15.75" customHeight="1" x14ac:dyDescent="0.3">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row>
    <row r="99" spans="1:25" ht="15.75" customHeight="1" x14ac:dyDescent="0.3">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row>
    <row r="100" spans="1:25" ht="15.75" customHeight="1" x14ac:dyDescent="0.3">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row>
    <row r="101" spans="1:25" ht="15.75" customHeight="1" x14ac:dyDescent="0.3">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row>
    <row r="102" spans="1:25" ht="15.75" customHeight="1" x14ac:dyDescent="0.3">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row>
    <row r="103" spans="1:25" ht="15.75" customHeight="1" x14ac:dyDescent="0.3">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row>
    <row r="104" spans="1:25" ht="15.75" customHeight="1" x14ac:dyDescent="0.3">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row>
    <row r="105" spans="1:25" ht="15.75" customHeight="1" x14ac:dyDescent="0.3">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row>
    <row r="106" spans="1:25" ht="15.75" customHeight="1" x14ac:dyDescent="0.3">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row>
    <row r="107" spans="1:25" ht="15.75" customHeight="1" x14ac:dyDescent="0.3">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row>
    <row r="108" spans="1:25" ht="15.75" customHeight="1" x14ac:dyDescent="0.3">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row>
    <row r="109" spans="1:25" ht="15.75" customHeight="1" x14ac:dyDescent="0.3">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row>
    <row r="110" spans="1:25" ht="15.75" customHeight="1" x14ac:dyDescent="0.3">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row>
    <row r="111" spans="1:25" ht="15.75" customHeight="1" x14ac:dyDescent="0.3">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row>
    <row r="112" spans="1:25" ht="15.75" customHeight="1" x14ac:dyDescent="0.3">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row>
    <row r="113" spans="1:25" ht="15.75" customHeight="1" x14ac:dyDescent="0.3">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row>
    <row r="114" spans="1:25" ht="15.75" customHeight="1" x14ac:dyDescent="0.3">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row>
    <row r="115" spans="1:25" ht="15.75" customHeight="1" x14ac:dyDescent="0.3">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row>
    <row r="116" spans="1:25" ht="15.75" customHeight="1" x14ac:dyDescent="0.3">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row>
    <row r="117" spans="1:25" ht="15.75" customHeight="1" x14ac:dyDescent="0.3">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row>
    <row r="118" spans="1:25" ht="15.75" customHeight="1" x14ac:dyDescent="0.3">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row>
    <row r="119" spans="1:25" ht="15.75" customHeight="1" x14ac:dyDescent="0.3">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row>
    <row r="120" spans="1:25" ht="15.75" customHeight="1" x14ac:dyDescent="0.3">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row>
    <row r="121" spans="1:25" ht="15.75" customHeight="1"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row>
    <row r="122" spans="1:25" ht="15.75" customHeight="1"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row>
    <row r="123" spans="1:25" ht="15.75" customHeight="1"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row>
    <row r="124" spans="1:25" ht="15.75" customHeight="1"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row>
    <row r="125" spans="1:25" ht="15.75" customHeight="1"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row>
    <row r="126" spans="1:25" ht="15.75" customHeight="1"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row>
    <row r="127" spans="1:25" ht="15.75" customHeight="1"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row>
    <row r="128" spans="1:25" ht="15.75" customHeight="1"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row>
    <row r="129" spans="1:25" ht="15.75" customHeight="1"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row>
    <row r="130" spans="1:25" ht="15.75" customHeight="1"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row>
    <row r="131" spans="1:25" ht="15.75" customHeight="1"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row>
    <row r="132" spans="1:25" ht="15.75" customHeight="1"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row>
    <row r="133" spans="1:25" ht="15.75" customHeight="1"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row>
    <row r="134" spans="1:25" ht="15.75" customHeight="1"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row>
    <row r="135" spans="1:25" ht="15.75" customHeight="1"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row>
    <row r="136" spans="1:25" ht="15.75" customHeight="1"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row>
    <row r="137" spans="1:25" ht="15.75" customHeight="1"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row>
    <row r="138" spans="1:25" ht="15.75" customHeight="1"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row>
    <row r="139" spans="1:25" ht="15.75" customHeight="1"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row>
    <row r="140" spans="1:25" ht="15.75" customHeight="1"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row>
    <row r="141" spans="1:25" ht="15.75" customHeight="1"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row>
    <row r="142" spans="1:25" ht="15.75" customHeight="1"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row>
    <row r="143" spans="1:25" ht="15.75" customHeight="1"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row>
    <row r="144" spans="1:25" ht="15.75" customHeight="1"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row>
    <row r="145" spans="1:25" ht="15.75" customHeight="1"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row>
    <row r="146" spans="1:25" ht="15.75" customHeight="1"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row>
    <row r="147" spans="1:25" ht="15.75" customHeight="1"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row>
    <row r="148" spans="1:25" ht="15.75" customHeight="1"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row>
    <row r="149" spans="1:25" ht="15.75" customHeight="1"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row>
    <row r="150" spans="1:25" ht="15.75" customHeight="1"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row>
    <row r="151" spans="1:25" ht="15.75" customHeight="1"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row>
    <row r="152" spans="1:25" ht="15.75" customHeight="1"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row>
    <row r="153" spans="1:25" ht="15.75" customHeight="1"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row>
    <row r="154" spans="1:25" ht="15.75" customHeight="1"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row>
    <row r="155" spans="1:25" ht="15.75" customHeight="1"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row>
    <row r="156" spans="1:25" ht="15.75" customHeight="1"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row>
    <row r="157" spans="1:25" ht="15.75" customHeight="1"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row>
    <row r="158" spans="1:25" ht="15.75" customHeight="1"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row>
    <row r="159" spans="1:25" ht="15.75" customHeight="1"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row>
    <row r="160" spans="1:25" ht="15.75" customHeight="1"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row>
    <row r="161" spans="1:25" ht="15.75" customHeight="1"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row>
    <row r="162" spans="1:25" ht="15.75" customHeight="1"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row>
    <row r="163" spans="1:25" ht="15.75" customHeight="1"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row>
    <row r="164" spans="1:25" ht="15.75" customHeight="1"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row>
    <row r="165" spans="1:25" ht="15.75" customHeight="1"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row>
    <row r="166" spans="1:25" ht="15.75" customHeight="1"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row>
    <row r="167" spans="1:25" ht="15.75" customHeight="1"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row>
    <row r="168" spans="1:25" ht="15.75" customHeight="1"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row>
    <row r="169" spans="1:25" ht="15.75" customHeight="1"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row>
    <row r="170" spans="1:25" ht="15.75" customHeight="1"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row>
    <row r="171" spans="1:25" ht="15.75" customHeight="1"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row>
    <row r="172" spans="1:25" ht="15.75" customHeight="1"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row>
    <row r="173" spans="1:25" ht="15.75" customHeight="1"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row>
    <row r="174" spans="1:25" ht="15.75" customHeight="1"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row>
    <row r="175" spans="1:25" ht="15.75" customHeight="1"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row>
    <row r="176" spans="1:25" ht="15.75" customHeight="1"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row>
    <row r="177" spans="1:25" ht="15.75" customHeight="1"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row>
    <row r="178" spans="1:25" ht="15.75" customHeight="1"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row>
    <row r="179" spans="1:25" ht="15.75" customHeight="1"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row>
    <row r="180" spans="1:25" ht="15.75" customHeight="1"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row>
    <row r="181" spans="1:25" ht="15.75" customHeight="1"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row>
    <row r="182" spans="1:25" ht="15.75" customHeight="1"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row>
    <row r="183" spans="1:25" ht="15.75" customHeight="1"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row>
    <row r="184" spans="1:25" ht="15.75" customHeight="1"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row>
    <row r="185" spans="1:25" ht="15.75" customHeight="1"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row>
    <row r="186" spans="1:25" ht="15.75" customHeight="1"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row>
    <row r="187" spans="1:25" ht="15.75" customHeight="1"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row>
    <row r="188" spans="1:25" ht="15.75" customHeight="1"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row>
    <row r="189" spans="1:25" ht="15.75" customHeight="1"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row>
    <row r="190" spans="1:25" ht="15.75" customHeight="1"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row>
    <row r="191" spans="1:25" ht="15.75" customHeight="1"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row>
    <row r="192" spans="1:25" ht="15.75" customHeight="1"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row>
    <row r="193" spans="1:25" ht="15.75" customHeight="1"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row>
    <row r="194" spans="1:25" ht="15.75" customHeight="1"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row>
    <row r="195" spans="1:25" ht="15.75" customHeight="1"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row>
    <row r="196" spans="1:25" ht="15.75" customHeight="1"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row>
    <row r="197" spans="1:25" ht="15.75" customHeight="1"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row>
    <row r="198" spans="1:25" ht="15.75" customHeight="1"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row>
    <row r="199" spans="1:25" ht="15.75" customHeight="1"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row>
    <row r="200" spans="1:25" ht="15.75" customHeight="1"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row>
    <row r="201" spans="1:25" ht="15.75" customHeight="1"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row>
    <row r="202" spans="1:25" ht="15.75" customHeight="1"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row>
    <row r="203" spans="1:25" ht="15.75" customHeight="1"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row>
    <row r="204" spans="1:25" ht="15.75" customHeight="1"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row>
    <row r="205" spans="1:25" ht="15.75" customHeight="1"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row>
    <row r="206" spans="1:25" ht="15.75" customHeight="1"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row>
    <row r="207" spans="1:25" ht="15.75" customHeight="1"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row>
    <row r="208" spans="1:25" ht="15.75" customHeight="1"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row>
    <row r="209" spans="1:25" ht="15.75" customHeight="1"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row>
    <row r="210" spans="1:25" ht="15.75" customHeight="1"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row>
    <row r="211" spans="1:25" ht="15.75" customHeight="1"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row>
    <row r="212" spans="1:25" ht="15.75" customHeight="1"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row>
    <row r="213" spans="1:25" ht="15.75" customHeight="1"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row>
    <row r="214" spans="1:25" ht="15.75" customHeight="1"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row>
    <row r="215" spans="1:25" ht="15.75" customHeight="1"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row>
    <row r="216" spans="1:25" ht="15.75" customHeight="1"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row>
    <row r="217" spans="1:25" ht="15.75" customHeight="1"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row>
    <row r="218" spans="1:25" ht="15.75" customHeight="1"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row>
    <row r="219" spans="1:25" ht="15.75" customHeight="1"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row>
    <row r="220" spans="1:25" ht="15.75" customHeight="1"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row>
    <row r="221" spans="1:25" ht="15.75" customHeight="1" x14ac:dyDescent="0.3">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row>
    <row r="222" spans="1:25" ht="15.75" customHeight="1" x14ac:dyDescent="0.3">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row>
    <row r="223" spans="1:25" ht="15.75" customHeight="1" x14ac:dyDescent="0.3">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row>
    <row r="224" spans="1:25" ht="15.75" customHeight="1" x14ac:dyDescent="0.3">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row>
    <row r="225" spans="1:25" ht="15.75" customHeight="1" x14ac:dyDescent="0.3">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row>
    <row r="226" spans="1:25" ht="15.75" customHeight="1" x14ac:dyDescent="0.3">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row>
    <row r="227" spans="1:25" ht="15.75" customHeight="1" x14ac:dyDescent="0.3">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row>
    <row r="228" spans="1:25" ht="15.75" customHeight="1" x14ac:dyDescent="0.3">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row>
    <row r="229" spans="1:25" ht="15.75" customHeight="1" x14ac:dyDescent="0.3">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row>
    <row r="230" spans="1:25" ht="15.75" customHeight="1" x14ac:dyDescent="0.3">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row>
    <row r="231" spans="1:25" ht="15.75" customHeight="1" x14ac:dyDescent="0.3">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row>
    <row r="232" spans="1:25" ht="15.75" customHeight="1" x14ac:dyDescent="0.3"/>
    <row r="233" spans="1:25" ht="15.75" customHeight="1" x14ac:dyDescent="0.3"/>
    <row r="234" spans="1:25" ht="15.75" customHeight="1" x14ac:dyDescent="0.3"/>
    <row r="235" spans="1:25" ht="15.75" customHeight="1" x14ac:dyDescent="0.3"/>
    <row r="236" spans="1:25" ht="15.75" customHeight="1" x14ac:dyDescent="0.3"/>
    <row r="237" spans="1:25" ht="15.75" customHeight="1" x14ac:dyDescent="0.3"/>
    <row r="238" spans="1:25" ht="15.75" customHeight="1" x14ac:dyDescent="0.3"/>
    <row r="239" spans="1:25" ht="15.75" customHeight="1" x14ac:dyDescent="0.3"/>
    <row r="240" spans="1:25"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0">
    <mergeCell ref="B21:C21"/>
    <mergeCell ref="B26:C26"/>
    <mergeCell ref="B31:C31"/>
    <mergeCell ref="B5:B7"/>
    <mergeCell ref="D5:D7"/>
    <mergeCell ref="E5:E7"/>
    <mergeCell ref="B11:C11"/>
    <mergeCell ref="B12:B17"/>
    <mergeCell ref="D12:D17"/>
    <mergeCell ref="E12:E17"/>
  </mergeCells>
  <pageMargins left="0.7" right="0.7" top="0.75" bottom="0.75" header="0" footer="0"/>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Z1000"/>
  <sheetViews>
    <sheetView workbookViewId="0"/>
  </sheetViews>
  <sheetFormatPr defaultColWidth="11.19921875" defaultRowHeight="15" customHeight="1" x14ac:dyDescent="0.3"/>
  <cols>
    <col min="1" max="2" width="9.19921875" customWidth="1"/>
    <col min="3" max="3" width="29.69921875" customWidth="1"/>
    <col min="4" max="11" width="9.19921875" customWidth="1"/>
    <col min="12" max="26" width="12.09765625" customWidth="1"/>
  </cols>
  <sheetData>
    <row r="1" spans="1:26" ht="15.6" x14ac:dyDescent="0.3">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1:26" ht="15.6" x14ac:dyDescent="0.3">
      <c r="A2" s="114"/>
      <c r="B2" s="115" t="s">
        <v>265</v>
      </c>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26" ht="18" customHeight="1" x14ac:dyDescent="0.3">
      <c r="A3" s="114"/>
      <c r="B3" s="320" t="s">
        <v>94</v>
      </c>
      <c r="C3" s="320" t="s">
        <v>266</v>
      </c>
      <c r="D3" s="353" t="s">
        <v>267</v>
      </c>
      <c r="E3" s="354"/>
      <c r="F3" s="354"/>
      <c r="G3" s="355"/>
      <c r="H3" s="353" t="s">
        <v>136</v>
      </c>
      <c r="I3" s="354"/>
      <c r="J3" s="354"/>
      <c r="K3" s="355"/>
      <c r="L3" s="114"/>
      <c r="M3" s="114"/>
      <c r="N3" s="114"/>
      <c r="O3" s="114"/>
      <c r="P3" s="114"/>
      <c r="Q3" s="114"/>
      <c r="R3" s="114"/>
      <c r="S3" s="114"/>
      <c r="T3" s="114"/>
      <c r="U3" s="114"/>
      <c r="V3" s="114"/>
      <c r="W3" s="114"/>
      <c r="X3" s="114"/>
      <c r="Y3" s="114"/>
      <c r="Z3" s="114"/>
    </row>
    <row r="4" spans="1:26" ht="15.6" x14ac:dyDescent="0.3">
      <c r="A4" s="114"/>
      <c r="B4" s="326"/>
      <c r="C4" s="326"/>
      <c r="D4" s="373" t="s">
        <v>268</v>
      </c>
      <c r="E4" s="350"/>
      <c r="F4" s="350"/>
      <c r="G4" s="343"/>
      <c r="H4" s="373" t="s">
        <v>268</v>
      </c>
      <c r="I4" s="350"/>
      <c r="J4" s="350"/>
      <c r="K4" s="343"/>
      <c r="L4" s="114"/>
      <c r="M4" s="114"/>
      <c r="N4" s="114"/>
      <c r="O4" s="114"/>
      <c r="P4" s="114"/>
      <c r="Q4" s="114"/>
      <c r="R4" s="114"/>
      <c r="S4" s="114"/>
      <c r="T4" s="114"/>
      <c r="U4" s="114"/>
      <c r="V4" s="114"/>
      <c r="W4" s="114"/>
      <c r="X4" s="114"/>
      <c r="Y4" s="114"/>
      <c r="Z4" s="114"/>
    </row>
    <row r="5" spans="1:26" ht="15.6" x14ac:dyDescent="0.3">
      <c r="A5" s="114"/>
      <c r="B5" s="321"/>
      <c r="C5" s="321"/>
      <c r="D5" s="74" t="s">
        <v>131</v>
      </c>
      <c r="E5" s="74" t="s">
        <v>132</v>
      </c>
      <c r="F5" s="74" t="s">
        <v>133</v>
      </c>
      <c r="G5" s="74" t="s">
        <v>18</v>
      </c>
      <c r="H5" s="74" t="s">
        <v>131</v>
      </c>
      <c r="I5" s="74" t="s">
        <v>132</v>
      </c>
      <c r="J5" s="74" t="s">
        <v>133</v>
      </c>
      <c r="K5" s="74" t="s">
        <v>18</v>
      </c>
      <c r="L5" s="114"/>
      <c r="M5" s="114"/>
      <c r="N5" s="114"/>
      <c r="O5" s="114"/>
      <c r="P5" s="114"/>
      <c r="Q5" s="114"/>
      <c r="R5" s="114"/>
      <c r="S5" s="114"/>
      <c r="T5" s="114"/>
      <c r="U5" s="114"/>
      <c r="V5" s="114"/>
      <c r="W5" s="114"/>
      <c r="X5" s="114"/>
      <c r="Y5" s="114"/>
      <c r="Z5" s="114"/>
    </row>
    <row r="6" spans="1:26" ht="15.6" x14ac:dyDescent="0.3">
      <c r="A6" s="114"/>
      <c r="B6" s="76">
        <v>1</v>
      </c>
      <c r="C6" s="77">
        <v>2</v>
      </c>
      <c r="D6" s="77">
        <v>3</v>
      </c>
      <c r="E6" s="77">
        <v>4</v>
      </c>
      <c r="F6" s="77">
        <v>5</v>
      </c>
      <c r="G6" s="77">
        <v>6</v>
      </c>
      <c r="H6" s="77">
        <v>7</v>
      </c>
      <c r="I6" s="77">
        <v>8</v>
      </c>
      <c r="J6" s="77">
        <v>9</v>
      </c>
      <c r="K6" s="77">
        <v>10</v>
      </c>
      <c r="L6" s="114"/>
      <c r="M6" s="114"/>
      <c r="N6" s="114"/>
      <c r="O6" s="114"/>
      <c r="P6" s="114"/>
      <c r="Q6" s="114"/>
      <c r="R6" s="114"/>
      <c r="S6" s="114"/>
      <c r="T6" s="114"/>
      <c r="U6" s="114"/>
      <c r="V6" s="114"/>
      <c r="W6" s="114"/>
      <c r="X6" s="114"/>
      <c r="Y6" s="114"/>
      <c r="Z6" s="114"/>
    </row>
    <row r="7" spans="1:26" ht="15.6" x14ac:dyDescent="0.3">
      <c r="A7" s="114"/>
      <c r="B7" s="118">
        <v>1</v>
      </c>
      <c r="C7" s="172" t="s">
        <v>269</v>
      </c>
      <c r="D7" s="111"/>
      <c r="E7" s="111"/>
      <c r="F7" s="111"/>
      <c r="G7" s="111"/>
      <c r="H7" s="111"/>
      <c r="I7" s="111"/>
      <c r="J7" s="111"/>
      <c r="K7" s="111"/>
      <c r="L7" s="114"/>
      <c r="M7" s="114"/>
      <c r="N7" s="114"/>
      <c r="O7" s="114"/>
      <c r="P7" s="114"/>
      <c r="Q7" s="114"/>
      <c r="R7" s="114"/>
      <c r="S7" s="114"/>
      <c r="T7" s="114"/>
      <c r="U7" s="114"/>
      <c r="V7" s="114"/>
      <c r="W7" s="114"/>
      <c r="X7" s="114"/>
      <c r="Y7" s="114"/>
      <c r="Z7" s="114"/>
    </row>
    <row r="8" spans="1:26" ht="15.6" x14ac:dyDescent="0.3">
      <c r="A8" s="114"/>
      <c r="B8" s="173"/>
      <c r="C8" s="172" t="s">
        <v>270</v>
      </c>
      <c r="D8" s="113"/>
      <c r="E8" s="113"/>
      <c r="F8" s="113"/>
      <c r="G8" s="113" t="e">
        <f>AVERAGE(D8:F8)</f>
        <v>#DIV/0!</v>
      </c>
      <c r="H8" s="113"/>
      <c r="I8" s="113"/>
      <c r="J8" s="113"/>
      <c r="K8" s="113" t="e">
        <f>AVERAGE(H8:J8)</f>
        <v>#DIV/0!</v>
      </c>
      <c r="L8" s="114"/>
      <c r="M8" s="114"/>
      <c r="N8" s="114"/>
      <c r="O8" s="114"/>
      <c r="P8" s="114"/>
      <c r="Q8" s="114"/>
      <c r="R8" s="114"/>
      <c r="S8" s="114"/>
      <c r="T8" s="114"/>
      <c r="U8" s="114"/>
      <c r="V8" s="114"/>
      <c r="W8" s="114"/>
      <c r="X8" s="114"/>
      <c r="Y8" s="114"/>
      <c r="Z8" s="114"/>
    </row>
    <row r="9" spans="1:26" ht="15.6" x14ac:dyDescent="0.3">
      <c r="A9" s="114"/>
      <c r="B9" s="372"/>
      <c r="C9" s="174" t="s">
        <v>271</v>
      </c>
      <c r="D9" s="372"/>
      <c r="E9" s="372"/>
      <c r="F9" s="372"/>
      <c r="G9" s="372" t="e">
        <f>AVERAGE(D9:F10)</f>
        <v>#DIV/0!</v>
      </c>
      <c r="H9" s="372"/>
      <c r="I9" s="372"/>
      <c r="J9" s="372"/>
      <c r="K9" s="372" t="e">
        <f>AVERAGE(H9:J10)</f>
        <v>#DIV/0!</v>
      </c>
      <c r="L9" s="114"/>
      <c r="M9" s="114"/>
      <c r="N9" s="114"/>
      <c r="O9" s="114"/>
      <c r="P9" s="114"/>
      <c r="Q9" s="114"/>
      <c r="R9" s="114"/>
      <c r="S9" s="114"/>
      <c r="T9" s="114"/>
      <c r="U9" s="114"/>
      <c r="V9" s="114"/>
      <c r="W9" s="114"/>
      <c r="X9" s="114"/>
      <c r="Y9" s="114"/>
      <c r="Z9" s="114"/>
    </row>
    <row r="10" spans="1:26" ht="15.6" x14ac:dyDescent="0.3">
      <c r="A10" s="114"/>
      <c r="B10" s="359"/>
      <c r="C10" s="175" t="s">
        <v>272</v>
      </c>
      <c r="D10" s="359"/>
      <c r="E10" s="359"/>
      <c r="F10" s="359"/>
      <c r="G10" s="359"/>
      <c r="H10" s="359"/>
      <c r="I10" s="359"/>
      <c r="J10" s="359"/>
      <c r="K10" s="359"/>
      <c r="L10" s="114"/>
      <c r="M10" s="114"/>
      <c r="N10" s="114"/>
      <c r="O10" s="114"/>
      <c r="P10" s="114"/>
      <c r="Q10" s="114"/>
      <c r="R10" s="114"/>
      <c r="S10" s="114"/>
      <c r="T10" s="114"/>
      <c r="U10" s="114"/>
      <c r="V10" s="114"/>
      <c r="W10" s="114"/>
      <c r="X10" s="114"/>
      <c r="Y10" s="114"/>
      <c r="Z10" s="114"/>
    </row>
    <row r="11" spans="1:26" ht="15.6" x14ac:dyDescent="0.3">
      <c r="A11" s="114"/>
      <c r="B11" s="372"/>
      <c r="C11" s="174" t="s">
        <v>273</v>
      </c>
      <c r="D11" s="372"/>
      <c r="E11" s="372"/>
      <c r="F11" s="372"/>
      <c r="G11" s="372" t="e">
        <f>AVERAGE(D11:F12)</f>
        <v>#DIV/0!</v>
      </c>
      <c r="H11" s="372"/>
      <c r="I11" s="372"/>
      <c r="J11" s="372"/>
      <c r="K11" s="372" t="e">
        <f>AVERAGE(H11:J12)</f>
        <v>#DIV/0!</v>
      </c>
      <c r="L11" s="114"/>
      <c r="M11" s="114"/>
      <c r="N11" s="114"/>
      <c r="O11" s="114"/>
      <c r="P11" s="114"/>
      <c r="Q11" s="114"/>
      <c r="R11" s="114"/>
      <c r="S11" s="114"/>
      <c r="T11" s="114"/>
      <c r="U11" s="114"/>
      <c r="V11" s="114"/>
      <c r="W11" s="114"/>
      <c r="X11" s="114"/>
      <c r="Y11" s="114"/>
      <c r="Z11" s="114"/>
    </row>
    <row r="12" spans="1:26" ht="15.6" x14ac:dyDescent="0.3">
      <c r="A12" s="114"/>
      <c r="B12" s="359"/>
      <c r="C12" s="175" t="s">
        <v>274</v>
      </c>
      <c r="D12" s="359"/>
      <c r="E12" s="359"/>
      <c r="F12" s="359"/>
      <c r="G12" s="359"/>
      <c r="H12" s="359"/>
      <c r="I12" s="359"/>
      <c r="J12" s="359"/>
      <c r="K12" s="359"/>
      <c r="L12" s="114"/>
      <c r="M12" s="114"/>
      <c r="N12" s="114"/>
      <c r="O12" s="114"/>
      <c r="P12" s="114"/>
      <c r="Q12" s="114"/>
      <c r="R12" s="114"/>
      <c r="S12" s="114"/>
      <c r="T12" s="114"/>
      <c r="U12" s="114"/>
      <c r="V12" s="114"/>
      <c r="W12" s="114"/>
      <c r="X12" s="114"/>
      <c r="Y12" s="114"/>
      <c r="Z12" s="114"/>
    </row>
    <row r="13" spans="1:26" ht="57" x14ac:dyDescent="0.3">
      <c r="A13" s="114"/>
      <c r="B13" s="372"/>
      <c r="C13" s="176" t="s">
        <v>275</v>
      </c>
      <c r="D13" s="372"/>
      <c r="E13" s="372"/>
      <c r="F13" s="372"/>
      <c r="G13" s="372" t="e">
        <f>AVERAGE(D13:F14)</f>
        <v>#DIV/0!</v>
      </c>
      <c r="H13" s="372"/>
      <c r="I13" s="372"/>
      <c r="J13" s="372"/>
      <c r="K13" s="372" t="e">
        <f>AVERAGE(H13:J14)</f>
        <v>#DIV/0!</v>
      </c>
      <c r="L13" s="114"/>
      <c r="M13" s="114"/>
      <c r="N13" s="114"/>
      <c r="O13" s="114"/>
      <c r="P13" s="114"/>
      <c r="Q13" s="114"/>
      <c r="R13" s="114"/>
      <c r="S13" s="114"/>
      <c r="T13" s="114"/>
      <c r="U13" s="114"/>
      <c r="V13" s="114"/>
      <c r="W13" s="114"/>
      <c r="X13" s="114"/>
      <c r="Y13" s="114"/>
      <c r="Z13" s="114"/>
    </row>
    <row r="14" spans="1:26" ht="15.6" x14ac:dyDescent="0.3">
      <c r="A14" s="114"/>
      <c r="B14" s="359"/>
      <c r="C14" s="175" t="s">
        <v>276</v>
      </c>
      <c r="D14" s="359"/>
      <c r="E14" s="359"/>
      <c r="F14" s="359"/>
      <c r="G14" s="359"/>
      <c r="H14" s="359"/>
      <c r="I14" s="359"/>
      <c r="J14" s="359"/>
      <c r="K14" s="359"/>
      <c r="L14" s="114"/>
      <c r="M14" s="114"/>
      <c r="N14" s="114"/>
      <c r="O14" s="114"/>
      <c r="P14" s="114"/>
      <c r="Q14" s="114"/>
      <c r="R14" s="114"/>
      <c r="S14" s="114"/>
      <c r="T14" s="114"/>
      <c r="U14" s="114"/>
      <c r="V14" s="114"/>
      <c r="W14" s="114"/>
      <c r="X14" s="114"/>
      <c r="Y14" s="114"/>
      <c r="Z14" s="114"/>
    </row>
    <row r="15" spans="1:26" ht="22.8" x14ac:dyDescent="0.3">
      <c r="A15" s="114"/>
      <c r="B15" s="177"/>
      <c r="C15" s="174" t="s">
        <v>277</v>
      </c>
      <c r="D15" s="372"/>
      <c r="E15" s="372"/>
      <c r="F15" s="372"/>
      <c r="G15" s="372" t="e">
        <f>AVERAGE(D15:F16)</f>
        <v>#DIV/0!</v>
      </c>
      <c r="H15" s="372"/>
      <c r="I15" s="372"/>
      <c r="J15" s="372"/>
      <c r="K15" s="372" t="e">
        <f>AVERAGE(H15:J16)</f>
        <v>#DIV/0!</v>
      </c>
      <c r="L15" s="114"/>
      <c r="M15" s="114"/>
      <c r="N15" s="114"/>
      <c r="O15" s="114"/>
      <c r="P15" s="114"/>
      <c r="Q15" s="114"/>
      <c r="R15" s="114"/>
      <c r="S15" s="114"/>
      <c r="T15" s="114"/>
      <c r="U15" s="114"/>
      <c r="V15" s="114"/>
      <c r="W15" s="114"/>
      <c r="X15" s="114"/>
      <c r="Y15" s="114"/>
      <c r="Z15" s="114"/>
    </row>
    <row r="16" spans="1:26" ht="15.6" x14ac:dyDescent="0.3">
      <c r="A16" s="114"/>
      <c r="B16" s="126">
        <v>2</v>
      </c>
      <c r="C16" s="178" t="s">
        <v>278</v>
      </c>
      <c r="D16" s="321"/>
      <c r="E16" s="321"/>
      <c r="F16" s="321"/>
      <c r="G16" s="321"/>
      <c r="H16" s="321"/>
      <c r="I16" s="321"/>
      <c r="J16" s="321"/>
      <c r="K16" s="321"/>
      <c r="L16" s="114"/>
      <c r="M16" s="114"/>
      <c r="N16" s="114"/>
      <c r="O16" s="114"/>
      <c r="P16" s="114"/>
      <c r="Q16" s="114"/>
      <c r="R16" s="114"/>
      <c r="S16" s="114"/>
      <c r="T16" s="114"/>
      <c r="U16" s="114"/>
      <c r="V16" s="114"/>
      <c r="W16" s="114"/>
      <c r="X16" s="114"/>
      <c r="Y16" s="114"/>
      <c r="Z16" s="114"/>
    </row>
    <row r="17" spans="1:26" ht="15.6" x14ac:dyDescent="0.3">
      <c r="A17" s="114"/>
      <c r="B17" s="369" t="s">
        <v>134</v>
      </c>
      <c r="C17" s="324"/>
      <c r="D17" s="113">
        <f t="shared" ref="D17:K17" si="0">SUM(D8:D16)</f>
        <v>0</v>
      </c>
      <c r="E17" s="113">
        <f t="shared" si="0"/>
        <v>0</v>
      </c>
      <c r="F17" s="113">
        <f t="shared" si="0"/>
        <v>0</v>
      </c>
      <c r="G17" s="113" t="e">
        <f t="shared" si="0"/>
        <v>#DIV/0!</v>
      </c>
      <c r="H17" s="113">
        <f t="shared" si="0"/>
        <v>0</v>
      </c>
      <c r="I17" s="113">
        <f t="shared" si="0"/>
        <v>0</v>
      </c>
      <c r="J17" s="113">
        <f t="shared" si="0"/>
        <v>0</v>
      </c>
      <c r="K17" s="113" t="e">
        <f t="shared" si="0"/>
        <v>#DIV/0!</v>
      </c>
      <c r="L17" s="114"/>
      <c r="M17" s="114"/>
      <c r="N17" s="114"/>
      <c r="O17" s="114"/>
      <c r="P17" s="114"/>
      <c r="Q17" s="114"/>
      <c r="R17" s="114"/>
      <c r="S17" s="114"/>
      <c r="T17" s="114"/>
      <c r="U17" s="114"/>
      <c r="V17" s="114"/>
      <c r="W17" s="114"/>
      <c r="X17" s="114"/>
      <c r="Y17" s="114"/>
      <c r="Z17" s="114"/>
    </row>
    <row r="18" spans="1:26" ht="15.6" x14ac:dyDescent="0.3">
      <c r="A18" s="114"/>
      <c r="B18" s="118">
        <v>3</v>
      </c>
      <c r="C18" s="172" t="s">
        <v>279</v>
      </c>
      <c r="D18" s="113"/>
      <c r="E18" s="113"/>
      <c r="F18" s="113"/>
      <c r="G18" s="113"/>
      <c r="H18" s="113"/>
      <c r="I18" s="113"/>
      <c r="J18" s="113"/>
      <c r="K18" s="113"/>
      <c r="L18" s="114"/>
      <c r="M18" s="114"/>
      <c r="N18" s="114"/>
      <c r="O18" s="114"/>
      <c r="P18" s="114"/>
      <c r="Q18" s="114"/>
      <c r="R18" s="114"/>
      <c r="S18" s="114"/>
      <c r="T18" s="114"/>
      <c r="U18" s="114"/>
      <c r="V18" s="114"/>
      <c r="W18" s="114"/>
      <c r="X18" s="114"/>
      <c r="Y18" s="114"/>
      <c r="Z18" s="114"/>
    </row>
    <row r="19" spans="1:26" ht="15.6" x14ac:dyDescent="0.3">
      <c r="A19" s="114"/>
      <c r="B19" s="126">
        <v>4</v>
      </c>
      <c r="C19" s="178" t="s">
        <v>280</v>
      </c>
      <c r="D19" s="127"/>
      <c r="E19" s="127"/>
      <c r="F19" s="127"/>
      <c r="G19" s="127"/>
      <c r="H19" s="127"/>
      <c r="I19" s="127"/>
      <c r="J19" s="127"/>
      <c r="K19" s="127"/>
      <c r="L19" s="114"/>
      <c r="M19" s="114"/>
      <c r="N19" s="114"/>
      <c r="O19" s="114"/>
      <c r="P19" s="114"/>
      <c r="Q19" s="114"/>
      <c r="R19" s="114"/>
      <c r="S19" s="114"/>
      <c r="T19" s="114"/>
      <c r="U19" s="114"/>
      <c r="V19" s="114"/>
      <c r="W19" s="114"/>
      <c r="X19" s="114"/>
      <c r="Y19" s="114"/>
      <c r="Z19" s="114"/>
    </row>
    <row r="20" spans="1:26" ht="15.6" x14ac:dyDescent="0.3">
      <c r="A20" s="114"/>
      <c r="B20" s="369" t="s">
        <v>134</v>
      </c>
      <c r="C20" s="324"/>
      <c r="D20" s="113">
        <f t="shared" ref="D20:K20" si="1">SUM(D18:D19)</f>
        <v>0</v>
      </c>
      <c r="E20" s="113">
        <f t="shared" si="1"/>
        <v>0</v>
      </c>
      <c r="F20" s="113">
        <f t="shared" si="1"/>
        <v>0</v>
      </c>
      <c r="G20" s="113">
        <f t="shared" si="1"/>
        <v>0</v>
      </c>
      <c r="H20" s="113">
        <f t="shared" si="1"/>
        <v>0</v>
      </c>
      <c r="I20" s="113">
        <f t="shared" si="1"/>
        <v>0</v>
      </c>
      <c r="J20" s="113">
        <f t="shared" si="1"/>
        <v>0</v>
      </c>
      <c r="K20" s="113">
        <f t="shared" si="1"/>
        <v>0</v>
      </c>
      <c r="L20" s="114"/>
      <c r="M20" s="114"/>
      <c r="N20" s="114"/>
      <c r="O20" s="114"/>
      <c r="P20" s="114"/>
      <c r="Q20" s="114"/>
      <c r="R20" s="114"/>
      <c r="S20" s="114"/>
      <c r="T20" s="114"/>
      <c r="U20" s="114"/>
      <c r="V20" s="114"/>
      <c r="W20" s="114"/>
      <c r="X20" s="114"/>
      <c r="Y20" s="114"/>
      <c r="Z20" s="114"/>
    </row>
    <row r="21" spans="1:26" ht="15.75" customHeight="1" x14ac:dyDescent="0.3">
      <c r="A21" s="114"/>
      <c r="B21" s="118">
        <v>5</v>
      </c>
      <c r="C21" s="172" t="s">
        <v>281</v>
      </c>
      <c r="D21" s="113"/>
      <c r="E21" s="113"/>
      <c r="F21" s="113"/>
      <c r="G21" s="113"/>
      <c r="H21" s="113"/>
      <c r="I21" s="113"/>
      <c r="J21" s="113"/>
      <c r="K21" s="113"/>
      <c r="L21" s="114"/>
      <c r="M21" s="114"/>
      <c r="N21" s="114"/>
      <c r="O21" s="114"/>
      <c r="P21" s="114"/>
      <c r="Q21" s="114"/>
      <c r="R21" s="114"/>
      <c r="S21" s="114"/>
      <c r="T21" s="114"/>
      <c r="U21" s="114"/>
      <c r="V21" s="114"/>
      <c r="W21" s="114"/>
      <c r="X21" s="114"/>
      <c r="Y21" s="114"/>
      <c r="Z21" s="114"/>
    </row>
    <row r="22" spans="1:26" ht="15.75" customHeight="1" x14ac:dyDescent="0.3">
      <c r="A22" s="114"/>
      <c r="B22" s="118">
        <v>6</v>
      </c>
      <c r="C22" s="172" t="s">
        <v>282</v>
      </c>
      <c r="D22" s="113"/>
      <c r="E22" s="113"/>
      <c r="F22" s="113"/>
      <c r="G22" s="113"/>
      <c r="H22" s="113"/>
      <c r="I22" s="113"/>
      <c r="J22" s="113"/>
      <c r="K22" s="113"/>
      <c r="L22" s="114"/>
      <c r="M22" s="114"/>
      <c r="N22" s="114"/>
      <c r="O22" s="114"/>
      <c r="P22" s="114"/>
      <c r="Q22" s="114"/>
      <c r="R22" s="114"/>
      <c r="S22" s="114"/>
      <c r="T22" s="114"/>
      <c r="U22" s="114"/>
      <c r="V22" s="114"/>
      <c r="W22" s="114"/>
      <c r="X22" s="114"/>
      <c r="Y22" s="114"/>
      <c r="Z22" s="114"/>
    </row>
    <row r="23" spans="1:26" ht="15.75" customHeight="1" x14ac:dyDescent="0.3">
      <c r="A23" s="114"/>
      <c r="B23" s="126">
        <v>7</v>
      </c>
      <c r="C23" s="178" t="s">
        <v>283</v>
      </c>
      <c r="D23" s="127"/>
      <c r="E23" s="127"/>
      <c r="F23" s="127"/>
      <c r="G23" s="127"/>
      <c r="H23" s="127"/>
      <c r="I23" s="127"/>
      <c r="J23" s="127"/>
      <c r="K23" s="127"/>
      <c r="L23" s="114"/>
      <c r="M23" s="114"/>
      <c r="N23" s="114"/>
      <c r="O23" s="114"/>
      <c r="P23" s="114"/>
      <c r="Q23" s="114"/>
      <c r="R23" s="114"/>
      <c r="S23" s="114"/>
      <c r="T23" s="114"/>
      <c r="U23" s="114"/>
      <c r="V23" s="114"/>
      <c r="W23" s="114"/>
      <c r="X23" s="114"/>
      <c r="Y23" s="114"/>
      <c r="Z23" s="114"/>
    </row>
    <row r="24" spans="1:26" ht="15.75" customHeight="1" x14ac:dyDescent="0.3">
      <c r="A24" s="114"/>
      <c r="B24" s="370" t="s">
        <v>134</v>
      </c>
      <c r="C24" s="371"/>
      <c r="D24" s="127">
        <f t="shared" ref="D24:K24" si="2">SUM(D21:D23)</f>
        <v>0</v>
      </c>
      <c r="E24" s="127">
        <f t="shared" si="2"/>
        <v>0</v>
      </c>
      <c r="F24" s="127">
        <f t="shared" si="2"/>
        <v>0</v>
      </c>
      <c r="G24" s="127">
        <f t="shared" si="2"/>
        <v>0</v>
      </c>
      <c r="H24" s="127">
        <f t="shared" si="2"/>
        <v>0</v>
      </c>
      <c r="I24" s="127">
        <f t="shared" si="2"/>
        <v>0</v>
      </c>
      <c r="J24" s="127">
        <f t="shared" si="2"/>
        <v>0</v>
      </c>
      <c r="K24" s="127">
        <f t="shared" si="2"/>
        <v>0</v>
      </c>
      <c r="L24" s="114"/>
      <c r="M24" s="114"/>
      <c r="N24" s="114"/>
      <c r="O24" s="114"/>
      <c r="P24" s="114"/>
      <c r="Q24" s="114"/>
      <c r="R24" s="114"/>
      <c r="S24" s="114"/>
      <c r="T24" s="114"/>
      <c r="U24" s="114"/>
      <c r="V24" s="114"/>
      <c r="W24" s="114"/>
      <c r="X24" s="114"/>
      <c r="Y24" s="114"/>
      <c r="Z24" s="114"/>
    </row>
    <row r="25" spans="1:26" ht="15.75" customHeight="1" x14ac:dyDescent="0.3">
      <c r="A25" s="114"/>
      <c r="B25" s="369" t="s">
        <v>284</v>
      </c>
      <c r="C25" s="324"/>
      <c r="D25" s="113">
        <f t="shared" ref="D25:E25" si="3">SUM(D24,D20,D17)</f>
        <v>0</v>
      </c>
      <c r="E25" s="113">
        <f t="shared" si="3"/>
        <v>0</v>
      </c>
      <c r="F25" s="113">
        <f t="shared" ref="F25:K25" si="4">SUM(F17,F20,F24)</f>
        <v>0</v>
      </c>
      <c r="G25" s="113" t="e">
        <f t="shared" si="4"/>
        <v>#DIV/0!</v>
      </c>
      <c r="H25" s="113">
        <f t="shared" si="4"/>
        <v>0</v>
      </c>
      <c r="I25" s="113">
        <f t="shared" si="4"/>
        <v>0</v>
      </c>
      <c r="J25" s="113">
        <f t="shared" si="4"/>
        <v>0</v>
      </c>
      <c r="K25" s="113" t="e">
        <f t="shared" si="4"/>
        <v>#DIV/0!</v>
      </c>
      <c r="L25" s="114"/>
      <c r="M25" s="114"/>
      <c r="N25" s="114"/>
      <c r="O25" s="114"/>
      <c r="P25" s="114"/>
      <c r="Q25" s="114"/>
      <c r="R25" s="114"/>
      <c r="S25" s="114"/>
      <c r="T25" s="114"/>
      <c r="U25" s="114"/>
      <c r="V25" s="114"/>
      <c r="W25" s="114"/>
      <c r="X25" s="114"/>
      <c r="Y25" s="114"/>
      <c r="Z25" s="114"/>
    </row>
    <row r="26" spans="1:26" ht="15.75" customHeight="1" x14ac:dyDescent="0.3">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spans="1:26" ht="15.75" customHeight="1" x14ac:dyDescent="0.3">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1:26" ht="15.75" customHeight="1" x14ac:dyDescent="0.3">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spans="1:26" ht="15.75" customHeight="1" x14ac:dyDescent="0.3">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1:26" ht="15.75" customHeight="1" x14ac:dyDescent="0.3">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ht="15.75" customHeight="1" x14ac:dyDescent="0.3">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ht="15.75" customHeight="1" x14ac:dyDescent="0.3">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1:26" ht="15.75" customHeight="1" x14ac:dyDescent="0.3">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ht="15.75" customHeight="1" x14ac:dyDescent="0.3">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1:26" ht="15.75" customHeight="1" x14ac:dyDescent="0.3">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ht="15.75" customHeight="1" x14ac:dyDescent="0.3">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ht="15.75" customHeight="1" x14ac:dyDescent="0.3">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ht="15.75" customHeight="1" x14ac:dyDescent="0.3">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1:26" ht="15.75" customHeight="1" x14ac:dyDescent="0.3">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ht="15.75" customHeight="1" x14ac:dyDescent="0.3">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ht="15.75" customHeight="1" x14ac:dyDescent="0.3">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ht="15.75" customHeight="1" x14ac:dyDescent="0.3">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15.75" customHeight="1" x14ac:dyDescent="0.3">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15.75" customHeight="1" x14ac:dyDescent="0.3">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15.75" customHeight="1" x14ac:dyDescent="0.3">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15.75" customHeight="1" x14ac:dyDescent="0.3">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15.75" customHeight="1" x14ac:dyDescent="0.3">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15.75" customHeight="1" x14ac:dyDescent="0.3">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15.75" customHeight="1" x14ac:dyDescent="0.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15.75" customHeight="1" x14ac:dyDescent="0.3">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15.75" customHeight="1" x14ac:dyDescent="0.3">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15.75" customHeigh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15.75" customHeight="1" x14ac:dyDescent="0.3">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15.75" customHeight="1" x14ac:dyDescent="0.3">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15.75" customHeight="1" x14ac:dyDescent="0.3">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15.75" customHeight="1" x14ac:dyDescent="0.3">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15.75" customHeight="1" x14ac:dyDescent="0.3">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15.75" customHeight="1" x14ac:dyDescent="0.3">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15.75" customHeight="1" x14ac:dyDescent="0.3">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15.75" customHeight="1" x14ac:dyDescent="0.3">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15.75" customHeight="1" x14ac:dyDescent="0.3">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15.75" customHeight="1" x14ac:dyDescent="0.3">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15.75" customHeight="1" x14ac:dyDescent="0.3">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15.75" customHeight="1" x14ac:dyDescent="0.3">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15.75" customHeight="1" x14ac:dyDescent="0.3">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15.75" customHeight="1" x14ac:dyDescent="0.3">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15.75" customHeight="1" x14ac:dyDescent="0.3">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15.75" customHeight="1" x14ac:dyDescent="0.3">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15.75" customHeight="1" x14ac:dyDescent="0.3">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15.75" customHeight="1" x14ac:dyDescent="0.3">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15.75" customHeight="1" x14ac:dyDescent="0.3">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15.75" customHeight="1" x14ac:dyDescent="0.3">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15.75" customHeight="1" x14ac:dyDescent="0.3">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15.75" customHeight="1" x14ac:dyDescent="0.3">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15.75" customHeight="1" x14ac:dyDescent="0.3">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15.75" customHeight="1" x14ac:dyDescent="0.3">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15.75" customHeight="1" x14ac:dyDescent="0.3">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15.75" customHeight="1" x14ac:dyDescent="0.3">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15.75" customHeight="1" x14ac:dyDescent="0.3">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15.75" customHeight="1" x14ac:dyDescent="0.3">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15.75" customHeight="1" x14ac:dyDescent="0.3">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15.75" customHeight="1" x14ac:dyDescent="0.3">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15.75" customHeight="1" x14ac:dyDescent="0.3">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15.75" customHeight="1" x14ac:dyDescent="0.3">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15.75" customHeight="1" x14ac:dyDescent="0.3">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15.75" customHeight="1" x14ac:dyDescent="0.3">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15.75" customHeight="1" x14ac:dyDescent="0.3">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15.75" customHeight="1" x14ac:dyDescent="0.3">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15.75" customHeight="1" x14ac:dyDescent="0.3">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15.75" customHeight="1" x14ac:dyDescent="0.3">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15.75" customHeight="1" x14ac:dyDescent="0.3">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15.75" customHeight="1" x14ac:dyDescent="0.3">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15.75" customHeight="1" x14ac:dyDescent="0.3">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15.75" customHeight="1" x14ac:dyDescent="0.3">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15.75" customHeight="1" x14ac:dyDescent="0.3">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15.75" customHeight="1" x14ac:dyDescent="0.3">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15.75" customHeight="1" x14ac:dyDescent="0.3">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15.75" customHeight="1" x14ac:dyDescent="0.3">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15.75" customHeight="1" x14ac:dyDescent="0.3">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15.75" customHeight="1" x14ac:dyDescent="0.3">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15.75" customHeight="1" x14ac:dyDescent="0.3">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15.75" customHeight="1" x14ac:dyDescent="0.3">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15.75" customHeight="1" x14ac:dyDescent="0.3">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15.75" customHeight="1" x14ac:dyDescent="0.3">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15.75" customHeight="1" x14ac:dyDescent="0.3">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15.75" customHeight="1" x14ac:dyDescent="0.3">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15.75" customHeight="1" x14ac:dyDescent="0.3">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15.75" customHeight="1" x14ac:dyDescent="0.3">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15.75" customHeight="1" x14ac:dyDescent="0.3">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15.75" customHeight="1" x14ac:dyDescent="0.3">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15.75" customHeight="1" x14ac:dyDescent="0.3">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15.75" customHeight="1" x14ac:dyDescent="0.3">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15.75" customHeight="1" x14ac:dyDescent="0.3">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15.75" customHeight="1" x14ac:dyDescent="0.3">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15.75" customHeight="1" x14ac:dyDescent="0.3">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15.75" customHeight="1" x14ac:dyDescent="0.3">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15.75" customHeight="1" x14ac:dyDescent="0.3">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15.75" customHeight="1" x14ac:dyDescent="0.3">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15.75" customHeight="1" x14ac:dyDescent="0.3">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15.75" customHeight="1" x14ac:dyDescent="0.3">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15.75" customHeight="1"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15.75" customHeight="1"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15.75" customHeight="1"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15.75" customHeight="1"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15.75" customHeight="1"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15.75" customHeight="1"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15.75" customHeight="1"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15.75" customHeight="1"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15.75" customHeight="1"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15.75" customHeight="1"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15.75" customHeight="1"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15.75" customHeight="1"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15.75" customHeight="1"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15.75" customHeight="1"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15.75" customHeight="1"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15.75" customHeight="1"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15.75" customHeight="1"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15.75" customHeight="1"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15.75" customHeight="1"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15.75" customHeight="1"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15.75" customHeight="1"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15.75" customHeight="1"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15.75" customHeight="1"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15.75" customHeight="1"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15.75" customHeight="1"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15.75" customHeight="1"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15.75" customHeight="1"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15.75" customHeight="1"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15.75" customHeight="1"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15.75" customHeight="1"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15.75" customHeight="1"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15.75" customHeight="1"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15.75" customHeight="1"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15.75" customHeight="1"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15.75" customHeight="1"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15.75" customHeight="1"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15.75" customHeight="1"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15.75" customHeight="1"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15.75" customHeight="1"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15.75" customHeight="1"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15.75" customHeight="1"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15.75" customHeight="1"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15.75" customHeight="1"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15.75" customHeight="1"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15.75" customHeight="1"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15.75" customHeight="1"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15.75" customHeight="1"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15.75" customHeight="1"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15.75" customHeight="1"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15.75" customHeight="1"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15.75" customHeight="1"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15.75" customHeight="1"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15.75" customHeight="1"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15.75" customHeight="1"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15.75" customHeight="1"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15.75" customHeight="1"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15.75" customHeight="1"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15.75" customHeight="1"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15.75" customHeight="1"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15.75" customHeight="1"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15.75" customHeight="1"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15.75" customHeight="1"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15.75" customHeight="1"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15.75" customHeight="1"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15.75" customHeight="1"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15.75" customHeight="1"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15.75" customHeight="1"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15.75" customHeight="1"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15.75" customHeight="1"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15.75" customHeight="1"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15.75" customHeight="1"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15.75" customHeight="1"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15.75" customHeight="1"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15.75" customHeight="1"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15.75" customHeight="1"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15.75" customHeight="1"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15.75" customHeight="1"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15.75" customHeight="1"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15.75" customHeight="1"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15.75" customHeight="1"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15.75" customHeight="1"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15.75" customHeight="1"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15.75" customHeight="1"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15.75" customHeight="1"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15.75" customHeight="1"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15.75" customHeight="1"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15.75" customHeight="1"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15.75" customHeight="1"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15.75" customHeight="1"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15.75" customHeight="1"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15.75" customHeight="1"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15.75" customHeight="1"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15.75" customHeight="1"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15.75" customHeight="1"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15.75" customHeight="1"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15.75" customHeight="1"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15.75" customHeight="1"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15.75" customHeight="1"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15.75" customHeight="1"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15.75" customHeight="1"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15.75" customHeight="1" x14ac:dyDescent="0.3">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row>
    <row r="222" spans="1:26" ht="15.75" customHeight="1" x14ac:dyDescent="0.3">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row>
    <row r="223" spans="1:26" ht="15.75" customHeight="1" x14ac:dyDescent="0.3">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row>
    <row r="224" spans="1:26" ht="15.75" customHeight="1" x14ac:dyDescent="0.3">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row>
    <row r="225" spans="1:26" ht="15.75" customHeight="1" x14ac:dyDescent="0.3">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row>
    <row r="226" spans="1:26" ht="15.75" customHeight="1" x14ac:dyDescent="0.3"/>
    <row r="227" spans="1:26" ht="15.75" customHeight="1" x14ac:dyDescent="0.3"/>
    <row r="228" spans="1:26" ht="15.75" customHeight="1" x14ac:dyDescent="0.3"/>
    <row r="229" spans="1:26" ht="15.75" customHeight="1" x14ac:dyDescent="0.3"/>
    <row r="230" spans="1:26" ht="15.75" customHeight="1" x14ac:dyDescent="0.3"/>
    <row r="231" spans="1:26" ht="15.75" customHeight="1" x14ac:dyDescent="0.3"/>
    <row r="232" spans="1:26" ht="15.75" customHeight="1" x14ac:dyDescent="0.3"/>
    <row r="233" spans="1:26" ht="15.75" customHeight="1" x14ac:dyDescent="0.3"/>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45">
    <mergeCell ref="J11:J12"/>
    <mergeCell ref="K11:K12"/>
    <mergeCell ref="J13:J14"/>
    <mergeCell ref="K13:K14"/>
    <mergeCell ref="H9:H10"/>
    <mergeCell ref="I9:I10"/>
    <mergeCell ref="H11:H12"/>
    <mergeCell ref="I11:I12"/>
    <mergeCell ref="H13:H14"/>
    <mergeCell ref="I13:I14"/>
    <mergeCell ref="H3:K3"/>
    <mergeCell ref="D4:G4"/>
    <mergeCell ref="H4:K4"/>
    <mergeCell ref="J9:J10"/>
    <mergeCell ref="K9:K10"/>
    <mergeCell ref="F9:F10"/>
    <mergeCell ref="G9:G10"/>
    <mergeCell ref="E9:E10"/>
    <mergeCell ref="E11:E12"/>
    <mergeCell ref="E13:E14"/>
    <mergeCell ref="B3:B5"/>
    <mergeCell ref="C3:C5"/>
    <mergeCell ref="D3:G3"/>
    <mergeCell ref="F11:F12"/>
    <mergeCell ref="G11:G12"/>
    <mergeCell ref="F13:F14"/>
    <mergeCell ref="G13:G14"/>
    <mergeCell ref="J15:J16"/>
    <mergeCell ref="K15:K16"/>
    <mergeCell ref="D13:D14"/>
    <mergeCell ref="D15:D16"/>
    <mergeCell ref="E15:E16"/>
    <mergeCell ref="F15:F16"/>
    <mergeCell ref="G15:G16"/>
    <mergeCell ref="H15:H16"/>
    <mergeCell ref="I15:I16"/>
    <mergeCell ref="B17:C17"/>
    <mergeCell ref="B20:C20"/>
    <mergeCell ref="B24:C24"/>
    <mergeCell ref="B25:C25"/>
    <mergeCell ref="D9:D10"/>
    <mergeCell ref="B11:B12"/>
    <mergeCell ref="D11:D12"/>
    <mergeCell ref="B13:B14"/>
    <mergeCell ref="B9:B10"/>
  </mergeCells>
  <pageMargins left="0.7" right="0.7" top="0.75" bottom="0.75" header="0" footer="0"/>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Z1000"/>
  <sheetViews>
    <sheetView workbookViewId="0"/>
  </sheetViews>
  <sheetFormatPr defaultColWidth="11.19921875" defaultRowHeight="15" customHeight="1" x14ac:dyDescent="0.3"/>
  <cols>
    <col min="1" max="1" width="9.19921875" customWidth="1"/>
    <col min="2" max="2" width="4.69921875" customWidth="1"/>
    <col min="3" max="5" width="9.19921875" customWidth="1"/>
    <col min="6" max="6" width="10.69921875" customWidth="1"/>
    <col min="7" max="11" width="9.19921875" customWidth="1"/>
    <col min="12" max="12" width="8.296875" customWidth="1"/>
    <col min="13" max="13" width="10.69921875" customWidth="1"/>
    <col min="14" max="14" width="11.09765625" customWidth="1"/>
    <col min="15" max="15" width="11.296875" customWidth="1"/>
    <col min="16" max="16" width="12.296875" customWidth="1"/>
    <col min="17" max="26" width="12.09765625" customWidth="1"/>
  </cols>
  <sheetData>
    <row r="1" spans="1:26" ht="15.6" x14ac:dyDescent="0.3">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1:26" ht="15.6" x14ac:dyDescent="0.3">
      <c r="A2" s="114"/>
      <c r="B2" s="115" t="s">
        <v>285</v>
      </c>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26" ht="15.6" x14ac:dyDescent="0.3">
      <c r="A3" s="114"/>
      <c r="B3" s="115"/>
      <c r="C3" s="114"/>
      <c r="D3" s="114"/>
      <c r="E3" s="114"/>
      <c r="F3" s="114"/>
      <c r="G3" s="114"/>
      <c r="H3" s="114"/>
      <c r="I3" s="114"/>
      <c r="J3" s="114"/>
      <c r="K3" s="114"/>
      <c r="L3" s="114"/>
      <c r="M3" s="114"/>
      <c r="N3" s="114"/>
      <c r="O3" s="114"/>
      <c r="P3" s="114"/>
      <c r="Q3" s="114"/>
      <c r="R3" s="114"/>
      <c r="S3" s="114"/>
      <c r="T3" s="114"/>
      <c r="U3" s="114"/>
      <c r="V3" s="114"/>
      <c r="W3" s="114"/>
      <c r="X3" s="114"/>
      <c r="Y3" s="114"/>
      <c r="Z3" s="114"/>
    </row>
    <row r="4" spans="1:26" ht="22.5" customHeight="1" x14ac:dyDescent="0.3">
      <c r="A4" s="114"/>
      <c r="B4" s="320" t="s">
        <v>94</v>
      </c>
      <c r="C4" s="320" t="s">
        <v>286</v>
      </c>
      <c r="D4" s="320" t="s">
        <v>287</v>
      </c>
      <c r="E4" s="320" t="s">
        <v>288</v>
      </c>
      <c r="F4" s="120"/>
      <c r="G4" s="353" t="s">
        <v>289</v>
      </c>
      <c r="H4" s="354"/>
      <c r="I4" s="355"/>
      <c r="J4" s="376" t="s">
        <v>290</v>
      </c>
      <c r="K4" s="327" t="s">
        <v>291</v>
      </c>
      <c r="L4" s="331"/>
      <c r="M4" s="331"/>
      <c r="N4" s="328"/>
      <c r="O4" s="320" t="s">
        <v>292</v>
      </c>
      <c r="P4" s="320" t="s">
        <v>293</v>
      </c>
      <c r="Q4" s="114"/>
      <c r="R4" s="114"/>
      <c r="S4" s="114"/>
      <c r="T4" s="114"/>
      <c r="U4" s="114"/>
      <c r="V4" s="114"/>
      <c r="W4" s="114"/>
      <c r="X4" s="114"/>
      <c r="Y4" s="114"/>
      <c r="Z4" s="114"/>
    </row>
    <row r="5" spans="1:26" ht="15.6" x14ac:dyDescent="0.3">
      <c r="A5" s="114"/>
      <c r="B5" s="326"/>
      <c r="C5" s="326"/>
      <c r="D5" s="326"/>
      <c r="E5" s="326"/>
      <c r="F5" s="121"/>
      <c r="G5" s="373" t="s">
        <v>294</v>
      </c>
      <c r="H5" s="350"/>
      <c r="I5" s="343"/>
      <c r="J5" s="326"/>
      <c r="K5" s="329"/>
      <c r="L5" s="332"/>
      <c r="M5" s="332"/>
      <c r="N5" s="330"/>
      <c r="O5" s="326"/>
      <c r="P5" s="326"/>
      <c r="Q5" s="114"/>
      <c r="R5" s="114"/>
      <c r="S5" s="114"/>
      <c r="T5" s="114"/>
      <c r="U5" s="114"/>
      <c r="V5" s="114"/>
      <c r="W5" s="114"/>
      <c r="X5" s="114"/>
      <c r="Y5" s="114"/>
      <c r="Z5" s="114"/>
    </row>
    <row r="6" spans="1:26" ht="37.5" customHeight="1" x14ac:dyDescent="0.3">
      <c r="A6" s="114"/>
      <c r="B6" s="326"/>
      <c r="C6" s="326"/>
      <c r="D6" s="326"/>
      <c r="E6" s="326"/>
      <c r="F6" s="116" t="s">
        <v>295</v>
      </c>
      <c r="G6" s="374" t="s">
        <v>296</v>
      </c>
      <c r="H6" s="376" t="s">
        <v>297</v>
      </c>
      <c r="I6" s="376" t="s">
        <v>298</v>
      </c>
      <c r="J6" s="326"/>
      <c r="K6" s="376" t="s">
        <v>299</v>
      </c>
      <c r="L6" s="376" t="s">
        <v>300</v>
      </c>
      <c r="M6" s="376" t="s">
        <v>301</v>
      </c>
      <c r="N6" s="376" t="s">
        <v>302</v>
      </c>
      <c r="O6" s="326"/>
      <c r="P6" s="326"/>
      <c r="Q6" s="114"/>
      <c r="R6" s="114"/>
      <c r="S6" s="114"/>
      <c r="T6" s="114"/>
      <c r="U6" s="114"/>
      <c r="V6" s="114"/>
      <c r="W6" s="114"/>
      <c r="X6" s="114"/>
      <c r="Y6" s="114"/>
      <c r="Z6" s="114"/>
    </row>
    <row r="7" spans="1:26" ht="15.6" x14ac:dyDescent="0.3">
      <c r="A7" s="114"/>
      <c r="B7" s="326"/>
      <c r="C7" s="326"/>
      <c r="D7" s="326"/>
      <c r="E7" s="326"/>
      <c r="F7" s="122" t="s">
        <v>155</v>
      </c>
      <c r="G7" s="337"/>
      <c r="H7" s="326"/>
      <c r="I7" s="326"/>
      <c r="J7" s="326"/>
      <c r="K7" s="326"/>
      <c r="L7" s="326"/>
      <c r="M7" s="326"/>
      <c r="N7" s="326"/>
      <c r="O7" s="326"/>
      <c r="P7" s="326"/>
      <c r="Q7" s="114"/>
      <c r="R7" s="114"/>
      <c r="S7" s="114"/>
      <c r="T7" s="114"/>
      <c r="U7" s="114"/>
      <c r="V7" s="114"/>
      <c r="W7" s="114"/>
      <c r="X7" s="114"/>
      <c r="Y7" s="114"/>
      <c r="Z7" s="114"/>
    </row>
    <row r="8" spans="1:26" ht="17.25" customHeight="1" x14ac:dyDescent="0.3">
      <c r="A8" s="114"/>
      <c r="B8" s="326"/>
      <c r="C8" s="326"/>
      <c r="D8" s="326"/>
      <c r="E8" s="326"/>
      <c r="F8" s="123"/>
      <c r="G8" s="337"/>
      <c r="H8" s="326"/>
      <c r="I8" s="326"/>
      <c r="J8" s="326"/>
      <c r="K8" s="326"/>
      <c r="L8" s="326"/>
      <c r="M8" s="326"/>
      <c r="N8" s="326"/>
      <c r="O8" s="326"/>
      <c r="P8" s="326"/>
      <c r="Q8" s="114"/>
      <c r="R8" s="114"/>
      <c r="S8" s="114"/>
      <c r="T8" s="114"/>
      <c r="U8" s="114"/>
      <c r="V8" s="114"/>
      <c r="W8" s="114"/>
      <c r="X8" s="114"/>
      <c r="Y8" s="114"/>
      <c r="Z8" s="114"/>
    </row>
    <row r="9" spans="1:26" ht="22.5" customHeight="1" x14ac:dyDescent="0.3">
      <c r="A9" s="114"/>
      <c r="B9" s="326"/>
      <c r="C9" s="326"/>
      <c r="D9" s="326"/>
      <c r="E9" s="326"/>
      <c r="F9" s="123"/>
      <c r="G9" s="337"/>
      <c r="H9" s="326"/>
      <c r="I9" s="326"/>
      <c r="J9" s="326"/>
      <c r="K9" s="326"/>
      <c r="L9" s="326"/>
      <c r="M9" s="326"/>
      <c r="N9" s="326"/>
      <c r="O9" s="326"/>
      <c r="P9" s="326"/>
      <c r="Q9" s="114"/>
      <c r="R9" s="114"/>
      <c r="S9" s="114"/>
      <c r="T9" s="114"/>
      <c r="U9" s="114"/>
      <c r="V9" s="114"/>
      <c r="W9" s="114"/>
      <c r="X9" s="114"/>
      <c r="Y9" s="114"/>
      <c r="Z9" s="114"/>
    </row>
    <row r="10" spans="1:26" ht="15.6" x14ac:dyDescent="0.3">
      <c r="A10" s="114"/>
      <c r="B10" s="321"/>
      <c r="C10" s="321"/>
      <c r="D10" s="321"/>
      <c r="E10" s="321"/>
      <c r="F10" s="124"/>
      <c r="G10" s="375"/>
      <c r="H10" s="321"/>
      <c r="I10" s="321"/>
      <c r="J10" s="321"/>
      <c r="K10" s="321"/>
      <c r="L10" s="321"/>
      <c r="M10" s="321"/>
      <c r="N10" s="321"/>
      <c r="O10" s="321"/>
      <c r="P10" s="321"/>
      <c r="Q10" s="114"/>
      <c r="R10" s="114"/>
      <c r="S10" s="114"/>
      <c r="T10" s="114"/>
      <c r="U10" s="114"/>
      <c r="V10" s="114"/>
      <c r="W10" s="114"/>
      <c r="X10" s="114"/>
      <c r="Y10" s="114"/>
      <c r="Z10" s="114"/>
    </row>
    <row r="11" spans="1:26" ht="15.6" x14ac:dyDescent="0.3">
      <c r="A11" s="114"/>
      <c r="B11" s="139">
        <v>1</v>
      </c>
      <c r="C11" s="77">
        <v>2</v>
      </c>
      <c r="D11" s="77">
        <v>3</v>
      </c>
      <c r="E11" s="77">
        <v>4</v>
      </c>
      <c r="F11" s="77">
        <v>5</v>
      </c>
      <c r="G11" s="77">
        <v>6</v>
      </c>
      <c r="H11" s="77">
        <v>7</v>
      </c>
      <c r="I11" s="77">
        <v>8</v>
      </c>
      <c r="J11" s="77">
        <v>9</v>
      </c>
      <c r="K11" s="77">
        <v>10</v>
      </c>
      <c r="L11" s="77">
        <v>11</v>
      </c>
      <c r="M11" s="77">
        <v>12</v>
      </c>
      <c r="N11" s="77">
        <v>13</v>
      </c>
      <c r="O11" s="77">
        <v>14</v>
      </c>
      <c r="P11" s="77">
        <v>15</v>
      </c>
      <c r="Q11" s="114"/>
      <c r="R11" s="114"/>
      <c r="S11" s="114"/>
      <c r="T11" s="114"/>
      <c r="U11" s="114"/>
      <c r="V11" s="114"/>
      <c r="W11" s="114"/>
      <c r="X11" s="114"/>
      <c r="Y11" s="114"/>
      <c r="Z11" s="114"/>
    </row>
    <row r="12" spans="1:26" ht="15.6" x14ac:dyDescent="0.3">
      <c r="A12" s="114"/>
      <c r="B12" s="136">
        <v>1</v>
      </c>
      <c r="C12" s="113">
        <v>1</v>
      </c>
      <c r="D12" s="113" t="s">
        <v>177</v>
      </c>
      <c r="E12" s="113" t="s">
        <v>165</v>
      </c>
      <c r="F12" s="125" t="s">
        <v>107</v>
      </c>
      <c r="G12" s="113"/>
      <c r="H12" s="113"/>
      <c r="I12" s="113"/>
      <c r="J12" s="113"/>
      <c r="K12" s="113"/>
      <c r="L12" s="113"/>
      <c r="M12" s="113"/>
      <c r="N12" s="113"/>
      <c r="O12" s="113"/>
      <c r="P12" s="113"/>
      <c r="Q12" s="114"/>
      <c r="R12" s="114"/>
      <c r="S12" s="114"/>
      <c r="T12" s="114"/>
      <c r="U12" s="114"/>
      <c r="V12" s="114"/>
      <c r="W12" s="114"/>
      <c r="X12" s="114"/>
      <c r="Y12" s="114"/>
      <c r="Z12" s="114"/>
    </row>
    <row r="13" spans="1:26" ht="15.6" x14ac:dyDescent="0.3">
      <c r="A13" s="114"/>
      <c r="B13" s="136">
        <v>2</v>
      </c>
      <c r="C13" s="113"/>
      <c r="D13" s="113"/>
      <c r="E13" s="113"/>
      <c r="F13" s="125"/>
      <c r="G13" s="113"/>
      <c r="H13" s="113"/>
      <c r="I13" s="113"/>
      <c r="J13" s="113"/>
      <c r="K13" s="113"/>
      <c r="L13" s="113"/>
      <c r="M13" s="113"/>
      <c r="N13" s="113"/>
      <c r="O13" s="113"/>
      <c r="P13" s="113"/>
      <c r="Q13" s="114"/>
      <c r="R13" s="114"/>
      <c r="S13" s="114"/>
      <c r="T13" s="114"/>
      <c r="U13" s="114"/>
      <c r="V13" s="114"/>
      <c r="W13" s="114"/>
      <c r="X13" s="114"/>
      <c r="Y13" s="114"/>
      <c r="Z13" s="114"/>
    </row>
    <row r="14" spans="1:26" ht="15.6" x14ac:dyDescent="0.3">
      <c r="A14" s="114"/>
      <c r="B14" s="136">
        <v>3</v>
      </c>
      <c r="C14" s="113"/>
      <c r="D14" s="113"/>
      <c r="E14" s="113"/>
      <c r="F14" s="125"/>
      <c r="G14" s="113"/>
      <c r="H14" s="113"/>
      <c r="I14" s="113"/>
      <c r="J14" s="113"/>
      <c r="K14" s="113"/>
      <c r="L14" s="113"/>
      <c r="M14" s="113"/>
      <c r="N14" s="113"/>
      <c r="O14" s="113"/>
      <c r="P14" s="113"/>
      <c r="Q14" s="114"/>
      <c r="R14" s="114"/>
      <c r="S14" s="114"/>
      <c r="T14" s="114"/>
      <c r="U14" s="114"/>
      <c r="V14" s="114"/>
      <c r="W14" s="114"/>
      <c r="X14" s="114"/>
      <c r="Y14" s="114"/>
      <c r="Z14" s="114"/>
    </row>
    <row r="15" spans="1:26" ht="15.6" x14ac:dyDescent="0.3">
      <c r="A15" s="114"/>
      <c r="B15" s="136">
        <v>4</v>
      </c>
      <c r="C15" s="113"/>
      <c r="D15" s="113"/>
      <c r="E15" s="113"/>
      <c r="F15" s="125"/>
      <c r="G15" s="113"/>
      <c r="H15" s="113"/>
      <c r="I15" s="113"/>
      <c r="J15" s="113"/>
      <c r="K15" s="113"/>
      <c r="L15" s="113"/>
      <c r="M15" s="113"/>
      <c r="N15" s="113"/>
      <c r="O15" s="113"/>
      <c r="P15" s="113"/>
      <c r="Q15" s="114"/>
      <c r="R15" s="114"/>
      <c r="S15" s="114"/>
      <c r="T15" s="114"/>
      <c r="U15" s="114"/>
      <c r="V15" s="114"/>
      <c r="W15" s="114"/>
      <c r="X15" s="114"/>
      <c r="Y15" s="114"/>
      <c r="Z15" s="114"/>
    </row>
    <row r="16" spans="1:26" ht="15.6" x14ac:dyDescent="0.3">
      <c r="A16" s="114"/>
      <c r="B16" s="136">
        <v>5</v>
      </c>
      <c r="C16" s="113"/>
      <c r="D16" s="113"/>
      <c r="E16" s="113"/>
      <c r="F16" s="125"/>
      <c r="G16" s="113"/>
      <c r="H16" s="113"/>
      <c r="I16" s="113"/>
      <c r="J16" s="113"/>
      <c r="K16" s="113"/>
      <c r="L16" s="113"/>
      <c r="M16" s="113"/>
      <c r="N16" s="113"/>
      <c r="O16" s="113"/>
      <c r="P16" s="113"/>
      <c r="Q16" s="114"/>
      <c r="R16" s="114"/>
      <c r="S16" s="114"/>
      <c r="T16" s="114"/>
      <c r="U16" s="114"/>
      <c r="V16" s="114"/>
      <c r="W16" s="114"/>
      <c r="X16" s="114"/>
      <c r="Y16" s="114"/>
      <c r="Z16" s="114"/>
    </row>
    <row r="17" spans="1:26" ht="15.6" x14ac:dyDescent="0.3">
      <c r="A17" s="114"/>
      <c r="B17" s="179" t="s">
        <v>108</v>
      </c>
      <c r="C17" s="127"/>
      <c r="D17" s="127"/>
      <c r="E17" s="127"/>
      <c r="F17" s="128"/>
      <c r="G17" s="127"/>
      <c r="H17" s="127"/>
      <c r="I17" s="127"/>
      <c r="J17" s="127"/>
      <c r="K17" s="127"/>
      <c r="L17" s="127"/>
      <c r="M17" s="127"/>
      <c r="N17" s="127"/>
      <c r="O17" s="127"/>
      <c r="P17" s="127"/>
      <c r="Q17" s="114"/>
      <c r="R17" s="114"/>
      <c r="S17" s="114"/>
      <c r="T17" s="114"/>
      <c r="U17" s="114"/>
      <c r="V17" s="114"/>
      <c r="W17" s="114"/>
      <c r="X17" s="114"/>
      <c r="Y17" s="114"/>
      <c r="Z17" s="114"/>
    </row>
    <row r="18" spans="1:26" ht="15.6" x14ac:dyDescent="0.3">
      <c r="A18" s="114"/>
      <c r="B18" s="369" t="s">
        <v>134</v>
      </c>
      <c r="C18" s="347"/>
      <c r="D18" s="347"/>
      <c r="E18" s="324"/>
      <c r="F18" s="113">
        <f>COUNTA(F12:F17)</f>
        <v>1</v>
      </c>
      <c r="G18" s="113">
        <f t="shared" ref="G18:I18" si="0">SUM(G12:G17)</f>
        <v>0</v>
      </c>
      <c r="H18" s="113">
        <f t="shared" si="0"/>
        <v>0</v>
      </c>
      <c r="I18" s="113">
        <f t="shared" si="0"/>
        <v>0</v>
      </c>
      <c r="J18" s="113"/>
      <c r="K18" s="111"/>
      <c r="L18" s="111"/>
      <c r="M18" s="111"/>
      <c r="N18" s="111"/>
      <c r="O18" s="111"/>
      <c r="P18" s="111"/>
      <c r="Q18" s="114"/>
      <c r="R18" s="114"/>
      <c r="S18" s="114"/>
      <c r="T18" s="114"/>
      <c r="U18" s="114"/>
      <c r="V18" s="114"/>
      <c r="W18" s="114"/>
      <c r="X18" s="114"/>
      <c r="Y18" s="114"/>
      <c r="Z18" s="114"/>
    </row>
    <row r="19" spans="1:26" ht="15.6" x14ac:dyDescent="0.3">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row>
    <row r="20" spans="1:26" ht="15.6" x14ac:dyDescent="0.3">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row>
    <row r="21" spans="1:26" ht="15.75" customHeight="1" x14ac:dyDescent="0.3">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row>
    <row r="22" spans="1:26" ht="15.75" customHeight="1" x14ac:dyDescent="0.3">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row>
    <row r="23" spans="1:26" ht="15.75" customHeight="1" x14ac:dyDescent="0.3">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row>
    <row r="24" spans="1:26" ht="15.75" customHeight="1" x14ac:dyDescent="0.3">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row>
    <row r="25" spans="1:26" ht="15.75" customHeight="1" x14ac:dyDescent="0.3">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row>
    <row r="26" spans="1:26" ht="15.75" customHeight="1" x14ac:dyDescent="0.3">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spans="1:26" ht="15.75" customHeight="1" x14ac:dyDescent="0.3">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1:26" ht="15.75" customHeight="1" x14ac:dyDescent="0.3">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spans="1:26" ht="15.75" customHeight="1" x14ac:dyDescent="0.3">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1:26" ht="15.75" customHeight="1" x14ac:dyDescent="0.3">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ht="15.75" customHeight="1" x14ac:dyDescent="0.3">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ht="15.75" customHeight="1" x14ac:dyDescent="0.3">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1:26" ht="15.75" customHeight="1" x14ac:dyDescent="0.3">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ht="15.75" customHeight="1" x14ac:dyDescent="0.3">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1:26" ht="15.75" customHeight="1" x14ac:dyDescent="0.3">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ht="15.75" customHeight="1" x14ac:dyDescent="0.3">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ht="15.75" customHeight="1" x14ac:dyDescent="0.3">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ht="15.75" customHeight="1" x14ac:dyDescent="0.3">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1:26" ht="15.75" customHeight="1" x14ac:dyDescent="0.3">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ht="15.75" customHeight="1" x14ac:dyDescent="0.3">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ht="15.75" customHeight="1" x14ac:dyDescent="0.3">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ht="15.75" customHeight="1" x14ac:dyDescent="0.3">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15.75" customHeight="1" x14ac:dyDescent="0.3">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15.75" customHeight="1" x14ac:dyDescent="0.3">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15.75" customHeight="1" x14ac:dyDescent="0.3">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15.75" customHeight="1" x14ac:dyDescent="0.3">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15.75" customHeight="1" x14ac:dyDescent="0.3">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15.75" customHeight="1" x14ac:dyDescent="0.3">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15.75" customHeight="1" x14ac:dyDescent="0.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15.75" customHeight="1" x14ac:dyDescent="0.3">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15.75" customHeight="1" x14ac:dyDescent="0.3">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15.75" customHeigh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15.75" customHeight="1" x14ac:dyDescent="0.3">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15.75" customHeight="1" x14ac:dyDescent="0.3">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15.75" customHeight="1" x14ac:dyDescent="0.3">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15.75" customHeight="1" x14ac:dyDescent="0.3">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15.75" customHeight="1" x14ac:dyDescent="0.3">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15.75" customHeight="1" x14ac:dyDescent="0.3">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15.75" customHeight="1" x14ac:dyDescent="0.3">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15.75" customHeight="1" x14ac:dyDescent="0.3">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15.75" customHeight="1" x14ac:dyDescent="0.3">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15.75" customHeight="1" x14ac:dyDescent="0.3">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15.75" customHeight="1" x14ac:dyDescent="0.3">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15.75" customHeight="1" x14ac:dyDescent="0.3">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15.75" customHeight="1" x14ac:dyDescent="0.3">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15.75" customHeight="1" x14ac:dyDescent="0.3">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15.75" customHeight="1" x14ac:dyDescent="0.3">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15.75" customHeight="1" x14ac:dyDescent="0.3">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15.75" customHeight="1" x14ac:dyDescent="0.3">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15.75" customHeight="1" x14ac:dyDescent="0.3">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15.75" customHeight="1" x14ac:dyDescent="0.3">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15.75" customHeight="1" x14ac:dyDescent="0.3">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15.75" customHeight="1" x14ac:dyDescent="0.3">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15.75" customHeight="1" x14ac:dyDescent="0.3">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15.75" customHeight="1" x14ac:dyDescent="0.3">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15.75" customHeight="1" x14ac:dyDescent="0.3">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15.75" customHeight="1" x14ac:dyDescent="0.3">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15.75" customHeight="1" x14ac:dyDescent="0.3">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15.75" customHeight="1" x14ac:dyDescent="0.3">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15.75" customHeight="1" x14ac:dyDescent="0.3">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15.75" customHeight="1" x14ac:dyDescent="0.3">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15.75" customHeight="1" x14ac:dyDescent="0.3">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15.75" customHeight="1" x14ac:dyDescent="0.3">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15.75" customHeight="1" x14ac:dyDescent="0.3">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15.75" customHeight="1" x14ac:dyDescent="0.3">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15.75" customHeight="1" x14ac:dyDescent="0.3">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15.75" customHeight="1" x14ac:dyDescent="0.3">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15.75" customHeight="1" x14ac:dyDescent="0.3">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15.75" customHeight="1" x14ac:dyDescent="0.3">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15.75" customHeight="1" x14ac:dyDescent="0.3">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15.75" customHeight="1" x14ac:dyDescent="0.3">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15.75" customHeight="1" x14ac:dyDescent="0.3">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15.75" customHeight="1" x14ac:dyDescent="0.3">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15.75" customHeight="1" x14ac:dyDescent="0.3">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15.75" customHeight="1" x14ac:dyDescent="0.3">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15.75" customHeight="1" x14ac:dyDescent="0.3">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15.75" customHeight="1" x14ac:dyDescent="0.3">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15.75" customHeight="1" x14ac:dyDescent="0.3">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15.75" customHeight="1" x14ac:dyDescent="0.3">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15.75" customHeight="1" x14ac:dyDescent="0.3">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15.75" customHeight="1" x14ac:dyDescent="0.3">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15.75" customHeight="1" x14ac:dyDescent="0.3">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15.75" customHeight="1" x14ac:dyDescent="0.3">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15.75" customHeight="1" x14ac:dyDescent="0.3">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15.75" customHeight="1" x14ac:dyDescent="0.3">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15.75" customHeight="1" x14ac:dyDescent="0.3">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15.75" customHeight="1" x14ac:dyDescent="0.3">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15.75" customHeight="1" x14ac:dyDescent="0.3">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15.75" customHeight="1" x14ac:dyDescent="0.3">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15.75" customHeight="1" x14ac:dyDescent="0.3">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15.75" customHeight="1" x14ac:dyDescent="0.3">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15.75" customHeight="1" x14ac:dyDescent="0.3">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15.75" customHeight="1" x14ac:dyDescent="0.3">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15.75" customHeight="1" x14ac:dyDescent="0.3">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15.75" customHeight="1" x14ac:dyDescent="0.3">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15.75" customHeight="1" x14ac:dyDescent="0.3">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15.75" customHeight="1" x14ac:dyDescent="0.3">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15.75" customHeight="1" x14ac:dyDescent="0.3">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15.75" customHeight="1" x14ac:dyDescent="0.3">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15.75" customHeight="1" x14ac:dyDescent="0.3">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15.75" customHeight="1"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15.75" customHeight="1"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15.75" customHeight="1"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15.75" customHeight="1"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15.75" customHeight="1"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15.75" customHeight="1"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15.75" customHeight="1"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15.75" customHeight="1"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15.75" customHeight="1"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15.75" customHeight="1"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15.75" customHeight="1"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15.75" customHeight="1"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15.75" customHeight="1"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15.75" customHeight="1"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15.75" customHeight="1"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15.75" customHeight="1"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15.75" customHeight="1"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15.75" customHeight="1"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15.75" customHeight="1"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15.75" customHeight="1"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15.75" customHeight="1"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15.75" customHeight="1"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15.75" customHeight="1"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15.75" customHeight="1"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15.75" customHeight="1"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15.75" customHeight="1"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15.75" customHeight="1"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15.75" customHeight="1"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15.75" customHeight="1"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15.75" customHeight="1"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15.75" customHeight="1"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15.75" customHeight="1"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15.75" customHeight="1"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15.75" customHeight="1"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15.75" customHeight="1"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15.75" customHeight="1"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15.75" customHeight="1"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15.75" customHeight="1"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15.75" customHeight="1"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15.75" customHeight="1"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15.75" customHeight="1"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15.75" customHeight="1"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15.75" customHeight="1"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15.75" customHeight="1"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15.75" customHeight="1"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15.75" customHeight="1"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15.75" customHeight="1"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15.75" customHeight="1"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15.75" customHeight="1"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15.75" customHeight="1"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15.75" customHeight="1"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15.75" customHeight="1"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15.75" customHeight="1"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15.75" customHeight="1"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15.75" customHeight="1"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15.75" customHeight="1"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15.75" customHeight="1"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15.75" customHeight="1"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15.75" customHeight="1"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15.75" customHeight="1"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15.75" customHeight="1"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15.75" customHeight="1"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15.75" customHeight="1"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15.75" customHeight="1"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15.75" customHeight="1"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15.75" customHeight="1"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15.75" customHeight="1"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15.75" customHeight="1"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15.75" customHeight="1"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15.75" customHeight="1"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15.75" customHeight="1"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15.75" customHeight="1"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15.75" customHeight="1"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15.75" customHeight="1"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15.75" customHeight="1"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15.75" customHeight="1"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15.75" customHeight="1"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15.75" customHeight="1"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15.75" customHeight="1"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15.75" customHeight="1"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15.75" customHeight="1"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15.75" customHeight="1"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15.75" customHeight="1"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15.75" customHeight="1"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15.75" customHeight="1"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15.75" customHeight="1"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15.75" customHeight="1"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15.75" customHeight="1"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15.75" customHeight="1"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15.75" customHeight="1"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15.75" customHeight="1"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15.75" customHeight="1"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15.75" customHeight="1"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15.75" customHeight="1"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15.75" customHeight="1"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15.75" customHeight="1"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15.75" customHeight="1"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15.75" customHeight="1"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15.75" customHeight="1"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15.75" customHeight="1"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15.75" customHeight="1" x14ac:dyDescent="0.3"/>
    <row r="222" spans="1:26" ht="15.75" customHeight="1" x14ac:dyDescent="0.3"/>
    <row r="223" spans="1:26" ht="15.75" customHeight="1" x14ac:dyDescent="0.3"/>
    <row r="224" spans="1:2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8">
    <mergeCell ref="B18:E18"/>
    <mergeCell ref="H6:H10"/>
    <mergeCell ref="I6:I10"/>
    <mergeCell ref="K6:K10"/>
    <mergeCell ref="L6:L10"/>
    <mergeCell ref="B4:B10"/>
    <mergeCell ref="C4:C10"/>
    <mergeCell ref="D4:D10"/>
    <mergeCell ref="G4:I4"/>
    <mergeCell ref="J4:J10"/>
    <mergeCell ref="K4:N5"/>
    <mergeCell ref="G5:I5"/>
    <mergeCell ref="O4:O10"/>
    <mergeCell ref="P4:P10"/>
    <mergeCell ref="E4:E10"/>
    <mergeCell ref="G6:G10"/>
    <mergeCell ref="M6:M10"/>
    <mergeCell ref="N6:N10"/>
  </mergeCells>
  <pageMargins left="0.7" right="0.7" top="0.75" bottom="0.75" header="0" footer="0"/>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Z1000"/>
  <sheetViews>
    <sheetView workbookViewId="0"/>
  </sheetViews>
  <sheetFormatPr defaultColWidth="11.19921875" defaultRowHeight="15" customHeight="1" x14ac:dyDescent="0.3"/>
  <cols>
    <col min="1" max="1" width="9.19921875" customWidth="1"/>
    <col min="2" max="2" width="5.09765625" customWidth="1"/>
    <col min="3" max="3" width="17.69921875" customWidth="1"/>
    <col min="4" max="4" width="19.19921875" customWidth="1"/>
    <col min="5" max="6" width="17.69921875" customWidth="1"/>
    <col min="7" max="26" width="12.09765625" customWidth="1"/>
  </cols>
  <sheetData>
    <row r="1" spans="1:26" ht="15.6" x14ac:dyDescent="0.3">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1:26" ht="15.6" x14ac:dyDescent="0.3">
      <c r="A2" s="114"/>
      <c r="B2" s="115" t="s">
        <v>303</v>
      </c>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26" ht="15.6" x14ac:dyDescent="0.3">
      <c r="A3" s="114"/>
      <c r="B3" s="115"/>
      <c r="C3" s="114"/>
      <c r="D3" s="114"/>
      <c r="E3" s="114"/>
      <c r="F3" s="114"/>
      <c r="G3" s="114"/>
      <c r="H3" s="114"/>
      <c r="I3" s="114"/>
      <c r="J3" s="114"/>
      <c r="K3" s="114"/>
      <c r="L3" s="114"/>
      <c r="M3" s="114"/>
      <c r="N3" s="114"/>
      <c r="O3" s="114"/>
      <c r="P3" s="114"/>
      <c r="Q3" s="114"/>
      <c r="R3" s="114"/>
      <c r="S3" s="114"/>
      <c r="T3" s="114"/>
      <c r="U3" s="114"/>
      <c r="V3" s="114"/>
      <c r="W3" s="114"/>
      <c r="X3" s="114"/>
      <c r="Y3" s="114"/>
      <c r="Z3" s="114"/>
    </row>
    <row r="4" spans="1:26" ht="15.6" x14ac:dyDescent="0.3">
      <c r="A4" s="114"/>
      <c r="B4" s="115" t="s">
        <v>304</v>
      </c>
      <c r="C4" s="114"/>
      <c r="D4" s="114"/>
      <c r="E4" s="114"/>
      <c r="F4" s="114"/>
      <c r="G4" s="114"/>
      <c r="H4" s="114">
        <f>COUNTIFS(C9:C14,"*",E9:E14,"*")</f>
        <v>1</v>
      </c>
      <c r="I4" s="114"/>
      <c r="J4" s="114"/>
      <c r="K4" s="114"/>
      <c r="L4" s="114"/>
      <c r="M4" s="114"/>
      <c r="N4" s="114"/>
      <c r="O4" s="114"/>
      <c r="P4" s="114"/>
      <c r="Q4" s="114"/>
      <c r="R4" s="114"/>
      <c r="S4" s="114"/>
      <c r="T4" s="114"/>
      <c r="U4" s="114"/>
      <c r="V4" s="114"/>
      <c r="W4" s="114"/>
      <c r="X4" s="114"/>
      <c r="Y4" s="114"/>
      <c r="Z4" s="114"/>
    </row>
    <row r="5" spans="1:26" ht="15.6" x14ac:dyDescent="0.3">
      <c r="A5" s="114"/>
      <c r="B5" s="115"/>
      <c r="C5" s="114"/>
      <c r="D5" s="114"/>
      <c r="E5" s="114"/>
      <c r="F5" s="114"/>
      <c r="G5" s="114"/>
      <c r="H5" s="114"/>
      <c r="I5" s="114"/>
      <c r="J5" s="114"/>
      <c r="K5" s="114"/>
      <c r="L5" s="114"/>
      <c r="M5" s="114"/>
      <c r="N5" s="114"/>
      <c r="O5" s="114"/>
      <c r="P5" s="114"/>
      <c r="Q5" s="114"/>
      <c r="R5" s="114"/>
      <c r="S5" s="114"/>
      <c r="T5" s="114"/>
      <c r="U5" s="114"/>
      <c r="V5" s="114"/>
      <c r="W5" s="114"/>
      <c r="X5" s="114"/>
      <c r="Y5" s="114"/>
      <c r="Z5" s="114"/>
    </row>
    <row r="6" spans="1:26" ht="15.6" x14ac:dyDescent="0.3">
      <c r="A6" s="114"/>
      <c r="B6" s="338" t="s">
        <v>94</v>
      </c>
      <c r="C6" s="72" t="s">
        <v>305</v>
      </c>
      <c r="D6" s="320" t="s">
        <v>144</v>
      </c>
      <c r="E6" s="320" t="s">
        <v>306</v>
      </c>
      <c r="F6" s="320" t="s">
        <v>307</v>
      </c>
      <c r="G6" s="114"/>
      <c r="H6" s="114"/>
      <c r="I6" s="114"/>
      <c r="J6" s="114"/>
      <c r="K6" s="114"/>
      <c r="L6" s="114"/>
      <c r="M6" s="114"/>
      <c r="N6" s="114"/>
      <c r="O6" s="114"/>
      <c r="P6" s="114"/>
      <c r="Q6" s="114"/>
      <c r="R6" s="114"/>
      <c r="S6" s="114"/>
      <c r="T6" s="114"/>
      <c r="U6" s="114"/>
      <c r="V6" s="114"/>
      <c r="W6" s="114"/>
      <c r="X6" s="114"/>
      <c r="Y6" s="114"/>
      <c r="Z6" s="114"/>
    </row>
    <row r="7" spans="1:26" ht="15.6" x14ac:dyDescent="0.3">
      <c r="A7" s="114"/>
      <c r="B7" s="321"/>
      <c r="C7" s="74" t="s">
        <v>308</v>
      </c>
      <c r="D7" s="321"/>
      <c r="E7" s="321"/>
      <c r="F7" s="321"/>
      <c r="G7" s="114"/>
      <c r="H7" s="114"/>
      <c r="I7" s="114"/>
      <c r="J7" s="114"/>
      <c r="K7" s="114"/>
      <c r="L7" s="114"/>
      <c r="M7" s="114"/>
      <c r="N7" s="114"/>
      <c r="O7" s="114"/>
      <c r="P7" s="114"/>
      <c r="Q7" s="114"/>
      <c r="R7" s="114"/>
      <c r="S7" s="114"/>
      <c r="T7" s="114"/>
      <c r="U7" s="114"/>
      <c r="V7" s="114"/>
      <c r="W7" s="114"/>
      <c r="X7" s="114"/>
      <c r="Y7" s="114"/>
      <c r="Z7" s="114"/>
    </row>
    <row r="8" spans="1:26" ht="15.6" x14ac:dyDescent="0.3">
      <c r="A8" s="114"/>
      <c r="B8" s="76">
        <v>1</v>
      </c>
      <c r="C8" s="77">
        <v>2</v>
      </c>
      <c r="D8" s="77">
        <v>3</v>
      </c>
      <c r="E8" s="77">
        <v>4</v>
      </c>
      <c r="F8" s="77">
        <v>5</v>
      </c>
      <c r="G8" s="114"/>
      <c r="H8" s="114"/>
      <c r="I8" s="114"/>
      <c r="J8" s="114"/>
      <c r="K8" s="114"/>
      <c r="L8" s="114"/>
      <c r="M8" s="114"/>
      <c r="N8" s="114"/>
      <c r="O8" s="114"/>
      <c r="P8" s="114"/>
      <c r="Q8" s="114"/>
      <c r="R8" s="114"/>
      <c r="S8" s="114"/>
      <c r="T8" s="114"/>
      <c r="U8" s="114"/>
      <c r="V8" s="114"/>
      <c r="W8" s="114"/>
      <c r="X8" s="114"/>
      <c r="Y8" s="114"/>
      <c r="Z8" s="114"/>
    </row>
    <row r="9" spans="1:26" ht="15.6" x14ac:dyDescent="0.3">
      <c r="A9" s="114"/>
      <c r="B9" s="118">
        <v>1</v>
      </c>
      <c r="C9" s="113" t="s">
        <v>309</v>
      </c>
      <c r="D9" s="113" t="s">
        <v>310</v>
      </c>
      <c r="E9" s="113" t="s">
        <v>310</v>
      </c>
      <c r="F9" s="113"/>
      <c r="G9" s="114"/>
      <c r="H9" s="114"/>
      <c r="I9" s="114"/>
      <c r="J9" s="114"/>
      <c r="K9" s="114"/>
      <c r="L9" s="114"/>
      <c r="M9" s="114"/>
      <c r="N9" s="114"/>
      <c r="O9" s="114"/>
      <c r="P9" s="114"/>
      <c r="Q9" s="114"/>
      <c r="R9" s="114"/>
      <c r="S9" s="114"/>
      <c r="T9" s="114"/>
      <c r="U9" s="114"/>
      <c r="V9" s="114"/>
      <c r="W9" s="114"/>
      <c r="X9" s="114"/>
      <c r="Y9" s="114"/>
      <c r="Z9" s="114"/>
    </row>
    <row r="10" spans="1:26" ht="15.6" x14ac:dyDescent="0.3">
      <c r="A10" s="114"/>
      <c r="B10" s="118">
        <v>2</v>
      </c>
      <c r="C10" s="113"/>
      <c r="D10" s="113"/>
      <c r="E10" s="113"/>
      <c r="F10" s="113"/>
      <c r="G10" s="114"/>
      <c r="H10" s="114"/>
      <c r="I10" s="114"/>
      <c r="J10" s="114"/>
      <c r="K10" s="114"/>
      <c r="L10" s="114"/>
      <c r="M10" s="114"/>
      <c r="N10" s="114"/>
      <c r="O10" s="114"/>
      <c r="P10" s="114"/>
      <c r="Q10" s="114"/>
      <c r="R10" s="114"/>
      <c r="S10" s="114"/>
      <c r="T10" s="114"/>
      <c r="U10" s="114"/>
      <c r="V10" s="114"/>
      <c r="W10" s="114"/>
      <c r="X10" s="114"/>
      <c r="Y10" s="114"/>
      <c r="Z10" s="114"/>
    </row>
    <row r="11" spans="1:26" ht="15.6" x14ac:dyDescent="0.3">
      <c r="A11" s="114"/>
      <c r="B11" s="118">
        <v>3</v>
      </c>
      <c r="C11" s="113"/>
      <c r="D11" s="113"/>
      <c r="E11" s="113"/>
      <c r="F11" s="113"/>
      <c r="G11" s="114"/>
      <c r="H11" s="114"/>
      <c r="I11" s="114"/>
      <c r="J11" s="114"/>
      <c r="K11" s="114"/>
      <c r="L11" s="114"/>
      <c r="M11" s="114"/>
      <c r="N11" s="114"/>
      <c r="O11" s="114"/>
      <c r="P11" s="114"/>
      <c r="Q11" s="114"/>
      <c r="R11" s="114"/>
      <c r="S11" s="114"/>
      <c r="T11" s="114"/>
      <c r="U11" s="114"/>
      <c r="V11" s="114"/>
      <c r="W11" s="114"/>
      <c r="X11" s="114"/>
      <c r="Y11" s="114"/>
      <c r="Z11" s="114"/>
    </row>
    <row r="12" spans="1:26" ht="15.6" x14ac:dyDescent="0.3">
      <c r="A12" s="114"/>
      <c r="B12" s="118">
        <v>4</v>
      </c>
      <c r="C12" s="113"/>
      <c r="D12" s="113"/>
      <c r="E12" s="113"/>
      <c r="F12" s="113"/>
      <c r="G12" s="114"/>
      <c r="H12" s="114"/>
      <c r="I12" s="114"/>
      <c r="J12" s="114"/>
      <c r="K12" s="114"/>
      <c r="L12" s="114"/>
      <c r="M12" s="114"/>
      <c r="N12" s="114"/>
      <c r="O12" s="114"/>
      <c r="P12" s="114"/>
      <c r="Q12" s="114"/>
      <c r="R12" s="114"/>
      <c r="S12" s="114"/>
      <c r="T12" s="114"/>
      <c r="U12" s="114"/>
      <c r="V12" s="114"/>
      <c r="W12" s="114"/>
      <c r="X12" s="114"/>
      <c r="Y12" s="114"/>
      <c r="Z12" s="114"/>
    </row>
    <row r="13" spans="1:26" ht="15.6" x14ac:dyDescent="0.3">
      <c r="A13" s="114"/>
      <c r="B13" s="118">
        <v>5</v>
      </c>
      <c r="C13" s="113"/>
      <c r="D13" s="113"/>
      <c r="E13" s="113"/>
      <c r="F13" s="113"/>
      <c r="G13" s="114"/>
      <c r="H13" s="114"/>
      <c r="I13" s="114"/>
      <c r="J13" s="114"/>
      <c r="K13" s="114"/>
      <c r="L13" s="114"/>
      <c r="M13" s="114"/>
      <c r="N13" s="114"/>
      <c r="O13" s="114"/>
      <c r="P13" s="114"/>
      <c r="Q13" s="114"/>
      <c r="R13" s="114"/>
      <c r="S13" s="114"/>
      <c r="T13" s="114"/>
      <c r="U13" s="114"/>
      <c r="V13" s="114"/>
      <c r="W13" s="114"/>
      <c r="X13" s="114"/>
      <c r="Y13" s="114"/>
      <c r="Z13" s="114"/>
    </row>
    <row r="14" spans="1:26" ht="15.6" x14ac:dyDescent="0.3">
      <c r="A14" s="114"/>
      <c r="B14" s="118" t="s">
        <v>108</v>
      </c>
      <c r="C14" s="113"/>
      <c r="D14" s="113"/>
      <c r="E14" s="113"/>
      <c r="F14" s="113"/>
      <c r="G14" s="114"/>
      <c r="H14" s="114"/>
      <c r="I14" s="114"/>
      <c r="J14" s="114"/>
      <c r="K14" s="114"/>
      <c r="L14" s="114"/>
      <c r="M14" s="114"/>
      <c r="N14" s="114"/>
      <c r="O14" s="114"/>
      <c r="P14" s="114"/>
      <c r="Q14" s="114"/>
      <c r="R14" s="114"/>
      <c r="S14" s="114"/>
      <c r="T14" s="114"/>
      <c r="U14" s="114"/>
      <c r="V14" s="114"/>
      <c r="W14" s="114"/>
      <c r="X14" s="114"/>
      <c r="Y14" s="114"/>
      <c r="Z14" s="114"/>
    </row>
    <row r="15" spans="1:26" ht="15.6" x14ac:dyDescent="0.3">
      <c r="A15" s="114"/>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row>
    <row r="16" spans="1:26" ht="15.6" x14ac:dyDescent="0.3">
      <c r="A16" s="11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row>
    <row r="17" spans="1:26" ht="15.6" x14ac:dyDescent="0.3">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row>
    <row r="18" spans="1:26" ht="15.6" x14ac:dyDescent="0.3">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row>
    <row r="19" spans="1:26" ht="15.6" x14ac:dyDescent="0.3">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row>
    <row r="20" spans="1:26" ht="15.6" x14ac:dyDescent="0.3">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row>
    <row r="21" spans="1:26" ht="15.75" customHeight="1" x14ac:dyDescent="0.3">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row>
    <row r="22" spans="1:26" ht="15.75" customHeight="1" x14ac:dyDescent="0.3">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row>
    <row r="23" spans="1:26" ht="15.75" customHeight="1" x14ac:dyDescent="0.3">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row>
    <row r="24" spans="1:26" ht="15.75" customHeight="1" x14ac:dyDescent="0.3">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row>
    <row r="25" spans="1:26" ht="15.75" customHeight="1" x14ac:dyDescent="0.3">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row>
    <row r="26" spans="1:26" ht="15.75" customHeight="1" x14ac:dyDescent="0.3">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spans="1:26" ht="15.75" customHeight="1" x14ac:dyDescent="0.3">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1:26" ht="15.75" customHeight="1" x14ac:dyDescent="0.3">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spans="1:26" ht="15.75" customHeight="1" x14ac:dyDescent="0.3">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1:26" ht="15.75" customHeight="1" x14ac:dyDescent="0.3">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ht="15.75" customHeight="1" x14ac:dyDescent="0.3">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ht="15.75" customHeight="1" x14ac:dyDescent="0.3">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1:26" ht="15.75" customHeight="1" x14ac:dyDescent="0.3">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ht="15.75" customHeight="1" x14ac:dyDescent="0.3">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1:26" ht="15.75" customHeight="1" x14ac:dyDescent="0.3">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ht="15.75" customHeight="1" x14ac:dyDescent="0.3">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ht="15.75" customHeight="1" x14ac:dyDescent="0.3">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ht="15.75" customHeight="1" x14ac:dyDescent="0.3">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1:26" ht="15.75" customHeight="1" x14ac:dyDescent="0.3">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ht="15.75" customHeight="1" x14ac:dyDescent="0.3">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ht="15.75" customHeight="1" x14ac:dyDescent="0.3">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ht="15.75" customHeight="1" x14ac:dyDescent="0.3">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15.75" customHeight="1" x14ac:dyDescent="0.3">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15.75" customHeight="1" x14ac:dyDescent="0.3">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15.75" customHeight="1" x14ac:dyDescent="0.3">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15.75" customHeight="1" x14ac:dyDescent="0.3">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15.75" customHeight="1" x14ac:dyDescent="0.3">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15.75" customHeight="1" x14ac:dyDescent="0.3">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15.75" customHeight="1" x14ac:dyDescent="0.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15.75" customHeight="1" x14ac:dyDescent="0.3">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15.75" customHeight="1" x14ac:dyDescent="0.3">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15.75" customHeigh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15.75" customHeight="1" x14ac:dyDescent="0.3">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15.75" customHeight="1" x14ac:dyDescent="0.3">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15.75" customHeight="1" x14ac:dyDescent="0.3">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15.75" customHeight="1" x14ac:dyDescent="0.3">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15.75" customHeight="1" x14ac:dyDescent="0.3">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15.75" customHeight="1" x14ac:dyDescent="0.3">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15.75" customHeight="1" x14ac:dyDescent="0.3">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15.75" customHeight="1" x14ac:dyDescent="0.3">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15.75" customHeight="1" x14ac:dyDescent="0.3">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15.75" customHeight="1" x14ac:dyDescent="0.3">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15.75" customHeight="1" x14ac:dyDescent="0.3">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15.75" customHeight="1" x14ac:dyDescent="0.3">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15.75" customHeight="1" x14ac:dyDescent="0.3">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15.75" customHeight="1" x14ac:dyDescent="0.3">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15.75" customHeight="1" x14ac:dyDescent="0.3">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15.75" customHeight="1" x14ac:dyDescent="0.3">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15.75" customHeight="1" x14ac:dyDescent="0.3">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15.75" customHeight="1" x14ac:dyDescent="0.3">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15.75" customHeight="1" x14ac:dyDescent="0.3">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15.75" customHeight="1" x14ac:dyDescent="0.3">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15.75" customHeight="1" x14ac:dyDescent="0.3">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15.75" customHeight="1" x14ac:dyDescent="0.3">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15.75" customHeight="1" x14ac:dyDescent="0.3">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15.75" customHeight="1" x14ac:dyDescent="0.3">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15.75" customHeight="1" x14ac:dyDescent="0.3">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15.75" customHeight="1" x14ac:dyDescent="0.3">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15.75" customHeight="1" x14ac:dyDescent="0.3">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15.75" customHeight="1" x14ac:dyDescent="0.3">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15.75" customHeight="1" x14ac:dyDescent="0.3">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15.75" customHeight="1" x14ac:dyDescent="0.3">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15.75" customHeight="1" x14ac:dyDescent="0.3">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15.75" customHeight="1" x14ac:dyDescent="0.3">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15.75" customHeight="1" x14ac:dyDescent="0.3">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15.75" customHeight="1" x14ac:dyDescent="0.3">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15.75" customHeight="1" x14ac:dyDescent="0.3">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15.75" customHeight="1" x14ac:dyDescent="0.3">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15.75" customHeight="1" x14ac:dyDescent="0.3">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15.75" customHeight="1" x14ac:dyDescent="0.3">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15.75" customHeight="1" x14ac:dyDescent="0.3">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15.75" customHeight="1" x14ac:dyDescent="0.3">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15.75" customHeight="1" x14ac:dyDescent="0.3">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15.75" customHeight="1" x14ac:dyDescent="0.3">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15.75" customHeight="1" x14ac:dyDescent="0.3">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15.75" customHeight="1" x14ac:dyDescent="0.3">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15.75" customHeight="1" x14ac:dyDescent="0.3">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15.75" customHeight="1" x14ac:dyDescent="0.3">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15.75" customHeight="1" x14ac:dyDescent="0.3">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15.75" customHeight="1" x14ac:dyDescent="0.3">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15.75" customHeight="1" x14ac:dyDescent="0.3">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15.75" customHeight="1" x14ac:dyDescent="0.3">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15.75" customHeight="1" x14ac:dyDescent="0.3">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15.75" customHeight="1" x14ac:dyDescent="0.3">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15.75" customHeight="1" x14ac:dyDescent="0.3">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15.75" customHeight="1" x14ac:dyDescent="0.3">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15.75" customHeight="1" x14ac:dyDescent="0.3">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15.75" customHeight="1" x14ac:dyDescent="0.3">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15.75" customHeight="1" x14ac:dyDescent="0.3">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15.75" customHeight="1" x14ac:dyDescent="0.3">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15.75" customHeight="1" x14ac:dyDescent="0.3">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15.75" customHeight="1" x14ac:dyDescent="0.3">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15.75" customHeight="1" x14ac:dyDescent="0.3">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15.75" customHeight="1" x14ac:dyDescent="0.3">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15.75" customHeight="1" x14ac:dyDescent="0.3">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15.75" customHeight="1" x14ac:dyDescent="0.3">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15.75" customHeight="1" x14ac:dyDescent="0.3">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15.75" customHeight="1" x14ac:dyDescent="0.3">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15.75" customHeight="1" x14ac:dyDescent="0.3">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15.75" customHeight="1" x14ac:dyDescent="0.3">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15.75" customHeight="1"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15.75" customHeight="1"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15.75" customHeight="1"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15.75" customHeight="1"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15.75" customHeight="1"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15.75" customHeight="1"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15.75" customHeight="1"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15.75" customHeight="1"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15.75" customHeight="1"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15.75" customHeight="1"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15.75" customHeight="1"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15.75" customHeight="1"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15.75" customHeight="1"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15.75" customHeight="1"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15.75" customHeight="1"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15.75" customHeight="1"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15.75" customHeight="1"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15.75" customHeight="1"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15.75" customHeight="1"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15.75" customHeight="1"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15.75" customHeight="1"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15.75" customHeight="1"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15.75" customHeight="1"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15.75" customHeight="1"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15.75" customHeight="1"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15.75" customHeight="1"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15.75" customHeight="1"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15.75" customHeight="1"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15.75" customHeight="1"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15.75" customHeight="1"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15.75" customHeight="1"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15.75" customHeight="1"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15.75" customHeight="1"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15.75" customHeight="1"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15.75" customHeight="1"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15.75" customHeight="1"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15.75" customHeight="1"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15.75" customHeight="1"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15.75" customHeight="1"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15.75" customHeight="1"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15.75" customHeight="1"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15.75" customHeight="1"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15.75" customHeight="1"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15.75" customHeight="1"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15.75" customHeight="1"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15.75" customHeight="1"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15.75" customHeight="1"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15.75" customHeight="1"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15.75" customHeight="1"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15.75" customHeight="1"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15.75" customHeight="1"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15.75" customHeight="1"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15.75" customHeight="1"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15.75" customHeight="1"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15.75" customHeight="1"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15.75" customHeight="1"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15.75" customHeight="1"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15.75" customHeight="1"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15.75" customHeight="1"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15.75" customHeight="1"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15.75" customHeight="1"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15.75" customHeight="1"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15.75" customHeight="1"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15.75" customHeight="1"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15.75" customHeight="1"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15.75" customHeight="1"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15.75" customHeight="1"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15.75" customHeight="1"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15.75" customHeight="1"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15.75" customHeight="1"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15.75" customHeight="1"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15.75" customHeight="1"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15.75" customHeight="1"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15.75" customHeight="1"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15.75" customHeight="1"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15.75" customHeight="1"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15.75" customHeight="1"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15.75" customHeight="1"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15.75" customHeight="1"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15.75" customHeight="1"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15.75" customHeight="1"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15.75" customHeight="1"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15.75" customHeight="1"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15.75" customHeight="1"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15.75" customHeight="1"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15.75" customHeight="1"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15.75" customHeight="1"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15.75" customHeight="1"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15.75" customHeight="1"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15.75" customHeight="1"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15.75" customHeight="1"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15.75" customHeight="1"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15.75" customHeight="1"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15.75" customHeight="1"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15.75" customHeight="1"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15.75" customHeight="1"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15.75" customHeight="1"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15.75" customHeight="1"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15.75" customHeight="1"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15.75" customHeight="1"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15.75" customHeight="1" x14ac:dyDescent="0.3"/>
    <row r="222" spans="1:26" ht="15.75" customHeight="1" x14ac:dyDescent="0.3"/>
    <row r="223" spans="1:26" ht="15.75" customHeight="1" x14ac:dyDescent="0.3"/>
    <row r="224" spans="1:2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4">
    <mergeCell ref="B6:B7"/>
    <mergeCell ref="D6:D7"/>
    <mergeCell ref="E6:E7"/>
    <mergeCell ref="F6:F7"/>
  </mergeCells>
  <pageMargins left="0.7" right="0.7" top="0.75" bottom="0.75" header="0" footer="0"/>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Z1000"/>
  <sheetViews>
    <sheetView workbookViewId="0"/>
  </sheetViews>
  <sheetFormatPr defaultColWidth="11.19921875" defaultRowHeight="15" customHeight="1" x14ac:dyDescent="0.3"/>
  <cols>
    <col min="1" max="1" width="9.19921875" customWidth="1"/>
    <col min="2" max="2" width="5.69921875" customWidth="1"/>
    <col min="3" max="3" width="22.69921875" customWidth="1"/>
    <col min="4" max="7" width="9.19921875" customWidth="1"/>
    <col min="8" max="8" width="12.69921875" customWidth="1"/>
    <col min="9" max="26" width="12.09765625" customWidth="1"/>
  </cols>
  <sheetData>
    <row r="1" spans="1:26" ht="15.6" x14ac:dyDescent="0.3">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1:26" ht="15.6" x14ac:dyDescent="0.3">
      <c r="A2" s="114"/>
      <c r="B2" s="115" t="s">
        <v>311</v>
      </c>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26" ht="15.6" x14ac:dyDescent="0.3">
      <c r="A3" s="114"/>
      <c r="B3" s="115"/>
      <c r="C3" s="114"/>
      <c r="D3" s="114"/>
      <c r="E3" s="114"/>
      <c r="F3" s="114"/>
      <c r="G3" s="114"/>
      <c r="H3" s="114"/>
      <c r="I3" s="114"/>
      <c r="J3" s="114"/>
      <c r="K3" s="114"/>
      <c r="L3" s="114"/>
      <c r="M3" s="114"/>
      <c r="N3" s="114"/>
      <c r="O3" s="114"/>
      <c r="P3" s="114"/>
      <c r="Q3" s="114"/>
      <c r="R3" s="114"/>
      <c r="S3" s="114"/>
      <c r="T3" s="114"/>
      <c r="U3" s="114"/>
      <c r="V3" s="114"/>
      <c r="W3" s="114"/>
      <c r="X3" s="114"/>
      <c r="Y3" s="114"/>
      <c r="Z3" s="114"/>
    </row>
    <row r="4" spans="1:26" ht="15" customHeight="1" x14ac:dyDescent="0.3">
      <c r="A4" s="114"/>
      <c r="B4" s="320" t="s">
        <v>94</v>
      </c>
      <c r="C4" s="320" t="s">
        <v>312</v>
      </c>
      <c r="D4" s="353" t="s">
        <v>313</v>
      </c>
      <c r="E4" s="354"/>
      <c r="F4" s="354"/>
      <c r="G4" s="355"/>
      <c r="H4" s="320" t="s">
        <v>314</v>
      </c>
      <c r="I4" s="114"/>
      <c r="J4" s="114"/>
      <c r="K4" s="114"/>
      <c r="L4" s="114"/>
      <c r="M4" s="114"/>
      <c r="N4" s="114"/>
      <c r="O4" s="114"/>
      <c r="P4" s="114"/>
      <c r="Q4" s="114"/>
      <c r="R4" s="114"/>
      <c r="S4" s="114"/>
      <c r="T4" s="114"/>
      <c r="U4" s="114"/>
      <c r="V4" s="114"/>
      <c r="W4" s="114"/>
      <c r="X4" s="114"/>
      <c r="Y4" s="114"/>
      <c r="Z4" s="114"/>
    </row>
    <row r="5" spans="1:26" ht="15.6" x14ac:dyDescent="0.3">
      <c r="A5" s="114"/>
      <c r="B5" s="326"/>
      <c r="C5" s="326"/>
      <c r="D5" s="373" t="s">
        <v>315</v>
      </c>
      <c r="E5" s="350"/>
      <c r="F5" s="350"/>
      <c r="G5" s="343"/>
      <c r="H5" s="326"/>
      <c r="I5" s="114"/>
      <c r="J5" s="114"/>
      <c r="K5" s="114"/>
      <c r="L5" s="114"/>
      <c r="M5" s="114"/>
      <c r="N5" s="114"/>
      <c r="O5" s="114"/>
      <c r="P5" s="114"/>
      <c r="Q5" s="114"/>
      <c r="R5" s="114"/>
      <c r="S5" s="114"/>
      <c r="T5" s="114"/>
      <c r="U5" s="114"/>
      <c r="V5" s="114"/>
      <c r="W5" s="114"/>
      <c r="X5" s="114"/>
      <c r="Y5" s="114"/>
      <c r="Z5" s="114"/>
    </row>
    <row r="6" spans="1:26" ht="15.6" x14ac:dyDescent="0.3">
      <c r="A6" s="114"/>
      <c r="B6" s="326"/>
      <c r="C6" s="326"/>
      <c r="D6" s="116" t="s">
        <v>316</v>
      </c>
      <c r="E6" s="320" t="s">
        <v>317</v>
      </c>
      <c r="F6" s="320" t="s">
        <v>318</v>
      </c>
      <c r="G6" s="320" t="s">
        <v>319</v>
      </c>
      <c r="H6" s="326"/>
      <c r="I6" s="114"/>
      <c r="J6" s="114"/>
      <c r="K6" s="114"/>
      <c r="L6" s="114"/>
      <c r="M6" s="114"/>
      <c r="N6" s="114"/>
      <c r="O6" s="114"/>
      <c r="P6" s="114"/>
      <c r="Q6" s="114"/>
      <c r="R6" s="114"/>
      <c r="S6" s="114"/>
      <c r="T6" s="114"/>
      <c r="U6" s="114"/>
      <c r="V6" s="114"/>
      <c r="W6" s="114"/>
      <c r="X6" s="114"/>
      <c r="Y6" s="114"/>
      <c r="Z6" s="114"/>
    </row>
    <row r="7" spans="1:26" ht="15.6" x14ac:dyDescent="0.3">
      <c r="A7" s="114"/>
      <c r="B7" s="321"/>
      <c r="C7" s="321"/>
      <c r="D7" s="74" t="s">
        <v>317</v>
      </c>
      <c r="E7" s="321"/>
      <c r="F7" s="321"/>
      <c r="G7" s="321"/>
      <c r="H7" s="321"/>
      <c r="I7" s="114"/>
      <c r="J7" s="114"/>
      <c r="K7" s="114"/>
      <c r="L7" s="114"/>
      <c r="M7" s="114"/>
      <c r="N7" s="114"/>
      <c r="O7" s="114"/>
      <c r="P7" s="114"/>
      <c r="Q7" s="114"/>
      <c r="R7" s="114"/>
      <c r="S7" s="114"/>
      <c r="T7" s="114"/>
      <c r="U7" s="114"/>
      <c r="V7" s="114"/>
      <c r="W7" s="114"/>
      <c r="X7" s="114"/>
      <c r="Y7" s="114"/>
      <c r="Z7" s="114"/>
    </row>
    <row r="8" spans="1:26" ht="15.6" x14ac:dyDescent="0.3">
      <c r="A8" s="114"/>
      <c r="B8" s="76">
        <v>1</v>
      </c>
      <c r="C8" s="77">
        <v>2</v>
      </c>
      <c r="D8" s="77">
        <v>3</v>
      </c>
      <c r="E8" s="77">
        <v>4</v>
      </c>
      <c r="F8" s="77">
        <v>5</v>
      </c>
      <c r="G8" s="77">
        <v>6</v>
      </c>
      <c r="H8" s="77">
        <v>7</v>
      </c>
      <c r="I8" s="114"/>
      <c r="J8" s="114"/>
      <c r="K8" s="114"/>
      <c r="L8" s="114"/>
      <c r="M8" s="114"/>
      <c r="N8" s="114"/>
      <c r="O8" s="114"/>
      <c r="P8" s="114"/>
      <c r="Q8" s="114"/>
      <c r="R8" s="114"/>
      <c r="S8" s="114"/>
      <c r="T8" s="114"/>
      <c r="U8" s="114"/>
      <c r="V8" s="114"/>
      <c r="W8" s="114"/>
      <c r="X8" s="114"/>
      <c r="Y8" s="114"/>
      <c r="Z8" s="114"/>
    </row>
    <row r="9" spans="1:26" ht="90.75" customHeight="1" x14ac:dyDescent="0.3">
      <c r="A9" s="114"/>
      <c r="B9" s="361" t="s">
        <v>320</v>
      </c>
      <c r="C9" s="360" t="s">
        <v>321</v>
      </c>
      <c r="D9" s="358"/>
      <c r="E9" s="358"/>
      <c r="F9" s="358"/>
      <c r="G9" s="358"/>
      <c r="H9" s="358"/>
      <c r="I9" s="114"/>
      <c r="J9" s="114"/>
      <c r="K9" s="114"/>
      <c r="L9" s="114"/>
      <c r="M9" s="114"/>
      <c r="N9" s="114"/>
      <c r="O9" s="114"/>
      <c r="P9" s="114"/>
      <c r="Q9" s="114"/>
      <c r="R9" s="114"/>
      <c r="S9" s="114"/>
      <c r="T9" s="114"/>
      <c r="U9" s="114"/>
      <c r="V9" s="114"/>
      <c r="W9" s="114"/>
      <c r="X9" s="114"/>
      <c r="Y9" s="114"/>
      <c r="Z9" s="114"/>
    </row>
    <row r="10" spans="1:26" ht="15.6" x14ac:dyDescent="0.3">
      <c r="A10" s="114"/>
      <c r="B10" s="326"/>
      <c r="C10" s="326"/>
      <c r="D10" s="326"/>
      <c r="E10" s="326"/>
      <c r="F10" s="326"/>
      <c r="G10" s="326"/>
      <c r="H10" s="326"/>
      <c r="I10" s="114"/>
      <c r="J10" s="114"/>
      <c r="K10" s="114"/>
      <c r="L10" s="114"/>
      <c r="M10" s="114"/>
      <c r="N10" s="114"/>
      <c r="O10" s="114"/>
      <c r="P10" s="114"/>
      <c r="Q10" s="114"/>
      <c r="R10" s="114"/>
      <c r="S10" s="114"/>
      <c r="T10" s="114"/>
      <c r="U10" s="114"/>
      <c r="V10" s="114"/>
      <c r="W10" s="114"/>
      <c r="X10" s="114"/>
      <c r="Y10" s="114"/>
      <c r="Z10" s="114"/>
    </row>
    <row r="11" spans="1:26" ht="15.6" x14ac:dyDescent="0.3">
      <c r="A11" s="114"/>
      <c r="B11" s="326"/>
      <c r="C11" s="326"/>
      <c r="D11" s="326"/>
      <c r="E11" s="326"/>
      <c r="F11" s="326"/>
      <c r="G11" s="326"/>
      <c r="H11" s="326"/>
      <c r="I11" s="114"/>
      <c r="J11" s="114"/>
      <c r="K11" s="114"/>
      <c r="L11" s="114"/>
      <c r="M11" s="114"/>
      <c r="N11" s="114"/>
      <c r="O11" s="114"/>
      <c r="P11" s="114"/>
      <c r="Q11" s="114"/>
      <c r="R11" s="114"/>
      <c r="S11" s="114"/>
      <c r="T11" s="114"/>
      <c r="U11" s="114"/>
      <c r="V11" s="114"/>
      <c r="W11" s="114"/>
      <c r="X11" s="114"/>
      <c r="Y11" s="114"/>
      <c r="Z11" s="114"/>
    </row>
    <row r="12" spans="1:26" ht="15.6" x14ac:dyDescent="0.3">
      <c r="A12" s="114"/>
      <c r="B12" s="359"/>
      <c r="C12" s="359"/>
      <c r="D12" s="359"/>
      <c r="E12" s="359"/>
      <c r="F12" s="359"/>
      <c r="G12" s="359"/>
      <c r="H12" s="359"/>
      <c r="I12" s="114"/>
      <c r="J12" s="114"/>
      <c r="K12" s="114"/>
      <c r="L12" s="114"/>
      <c r="M12" s="114"/>
      <c r="N12" s="114"/>
      <c r="O12" s="114"/>
      <c r="P12" s="114"/>
      <c r="Q12" s="114"/>
      <c r="R12" s="114"/>
      <c r="S12" s="114"/>
      <c r="T12" s="114"/>
      <c r="U12" s="114"/>
      <c r="V12" s="114"/>
      <c r="W12" s="114"/>
      <c r="X12" s="114"/>
      <c r="Y12" s="114"/>
      <c r="Z12" s="114"/>
    </row>
    <row r="13" spans="1:26" ht="75" customHeight="1" x14ac:dyDescent="0.3">
      <c r="A13" s="114"/>
      <c r="B13" s="361" t="s">
        <v>322</v>
      </c>
      <c r="C13" s="360" t="s">
        <v>323</v>
      </c>
      <c r="D13" s="372"/>
      <c r="E13" s="372"/>
      <c r="F13" s="372"/>
      <c r="G13" s="372"/>
      <c r="H13" s="372"/>
      <c r="I13" s="114"/>
      <c r="J13" s="114"/>
      <c r="K13" s="114"/>
      <c r="L13" s="114"/>
      <c r="M13" s="114"/>
      <c r="N13" s="114"/>
      <c r="O13" s="114"/>
      <c r="P13" s="114"/>
      <c r="Q13" s="114"/>
      <c r="R13" s="114"/>
      <c r="S13" s="114"/>
      <c r="T13" s="114"/>
      <c r="U13" s="114"/>
      <c r="V13" s="114"/>
      <c r="W13" s="114"/>
      <c r="X13" s="114"/>
      <c r="Y13" s="114"/>
      <c r="Z13" s="114"/>
    </row>
    <row r="14" spans="1:26" ht="15.6" x14ac:dyDescent="0.3">
      <c r="A14" s="114"/>
      <c r="B14" s="326"/>
      <c r="C14" s="326"/>
      <c r="D14" s="326"/>
      <c r="E14" s="326"/>
      <c r="F14" s="326"/>
      <c r="G14" s="326"/>
      <c r="H14" s="326"/>
      <c r="I14" s="114"/>
      <c r="J14" s="114"/>
      <c r="K14" s="114"/>
      <c r="L14" s="114"/>
      <c r="M14" s="114"/>
      <c r="N14" s="114"/>
      <c r="O14" s="114"/>
      <c r="P14" s="114"/>
      <c r="Q14" s="114"/>
      <c r="R14" s="114"/>
      <c r="S14" s="114"/>
      <c r="T14" s="114"/>
      <c r="U14" s="114"/>
      <c r="V14" s="114"/>
      <c r="W14" s="114"/>
      <c r="X14" s="114"/>
      <c r="Y14" s="114"/>
      <c r="Z14" s="114"/>
    </row>
    <row r="15" spans="1:26" ht="15.6" x14ac:dyDescent="0.3">
      <c r="A15" s="114"/>
      <c r="B15" s="326"/>
      <c r="C15" s="326"/>
      <c r="D15" s="326"/>
      <c r="E15" s="326"/>
      <c r="F15" s="326"/>
      <c r="G15" s="326"/>
      <c r="H15" s="326"/>
      <c r="I15" s="114"/>
      <c r="J15" s="114"/>
      <c r="K15" s="114"/>
      <c r="L15" s="114"/>
      <c r="M15" s="114"/>
      <c r="N15" s="114"/>
      <c r="O15" s="114"/>
      <c r="P15" s="114"/>
      <c r="Q15" s="114"/>
      <c r="R15" s="114"/>
      <c r="S15" s="114"/>
      <c r="T15" s="114"/>
      <c r="U15" s="114"/>
      <c r="V15" s="114"/>
      <c r="W15" s="114"/>
      <c r="X15" s="114"/>
      <c r="Y15" s="114"/>
      <c r="Z15" s="114"/>
    </row>
    <row r="16" spans="1:26" ht="15.6" x14ac:dyDescent="0.3">
      <c r="A16" s="114"/>
      <c r="B16" s="326"/>
      <c r="C16" s="326"/>
      <c r="D16" s="326"/>
      <c r="E16" s="326"/>
      <c r="F16" s="326"/>
      <c r="G16" s="326"/>
      <c r="H16" s="326"/>
      <c r="I16" s="114"/>
      <c r="J16" s="114"/>
      <c r="K16" s="114"/>
      <c r="L16" s="114"/>
      <c r="M16" s="114"/>
      <c r="N16" s="114"/>
      <c r="O16" s="114"/>
      <c r="P16" s="114"/>
      <c r="Q16" s="114"/>
      <c r="R16" s="114"/>
      <c r="S16" s="114"/>
      <c r="T16" s="114"/>
      <c r="U16" s="114"/>
      <c r="V16" s="114"/>
      <c r="W16" s="114"/>
      <c r="X16" s="114"/>
      <c r="Y16" s="114"/>
      <c r="Z16" s="114"/>
    </row>
    <row r="17" spans="1:26" ht="15.6" x14ac:dyDescent="0.3">
      <c r="A17" s="114"/>
      <c r="B17" s="359"/>
      <c r="C17" s="359"/>
      <c r="D17" s="359"/>
      <c r="E17" s="359"/>
      <c r="F17" s="359"/>
      <c r="G17" s="359"/>
      <c r="H17" s="359"/>
      <c r="I17" s="114"/>
      <c r="J17" s="114"/>
      <c r="K17" s="114"/>
      <c r="L17" s="114"/>
      <c r="M17" s="114"/>
      <c r="N17" s="114"/>
      <c r="O17" s="114"/>
      <c r="P17" s="114"/>
      <c r="Q17" s="114"/>
      <c r="R17" s="114"/>
      <c r="S17" s="114"/>
      <c r="T17" s="114"/>
      <c r="U17" s="114"/>
      <c r="V17" s="114"/>
      <c r="W17" s="114"/>
      <c r="X17" s="114"/>
      <c r="Y17" s="114"/>
      <c r="Z17" s="114"/>
    </row>
    <row r="18" spans="1:26" ht="100.5" customHeight="1" x14ac:dyDescent="0.3">
      <c r="A18" s="114"/>
      <c r="B18" s="361" t="s">
        <v>324</v>
      </c>
      <c r="C18" s="360" t="s">
        <v>325</v>
      </c>
      <c r="D18" s="362"/>
      <c r="E18" s="372"/>
      <c r="F18" s="372"/>
      <c r="G18" s="372"/>
      <c r="H18" s="372"/>
      <c r="I18" s="114"/>
      <c r="J18" s="114"/>
      <c r="K18" s="114"/>
      <c r="L18" s="114"/>
      <c r="M18" s="114"/>
      <c r="N18" s="114"/>
      <c r="O18" s="114"/>
      <c r="P18" s="114"/>
      <c r="Q18" s="114"/>
      <c r="R18" s="114"/>
      <c r="S18" s="114"/>
      <c r="T18" s="114"/>
      <c r="U18" s="114"/>
      <c r="V18" s="114"/>
      <c r="W18" s="114"/>
      <c r="X18" s="114"/>
      <c r="Y18" s="114"/>
      <c r="Z18" s="114"/>
    </row>
    <row r="19" spans="1:26" ht="15.6" x14ac:dyDescent="0.3">
      <c r="A19" s="114"/>
      <c r="B19" s="326"/>
      <c r="C19" s="326"/>
      <c r="D19" s="326"/>
      <c r="E19" s="326"/>
      <c r="F19" s="326"/>
      <c r="G19" s="326"/>
      <c r="H19" s="326"/>
      <c r="I19" s="114"/>
      <c r="J19" s="114"/>
      <c r="K19" s="114"/>
      <c r="L19" s="114"/>
      <c r="M19" s="114"/>
      <c r="N19" s="114"/>
      <c r="O19" s="114"/>
      <c r="P19" s="114"/>
      <c r="Q19" s="114"/>
      <c r="R19" s="114"/>
      <c r="S19" s="114"/>
      <c r="T19" s="114"/>
      <c r="U19" s="114"/>
      <c r="V19" s="114"/>
      <c r="W19" s="114"/>
      <c r="X19" s="114"/>
      <c r="Y19" s="114"/>
      <c r="Z19" s="114"/>
    </row>
    <row r="20" spans="1:26" ht="15.6" x14ac:dyDescent="0.3">
      <c r="A20" s="114"/>
      <c r="B20" s="326"/>
      <c r="C20" s="326"/>
      <c r="D20" s="326"/>
      <c r="E20" s="326"/>
      <c r="F20" s="326"/>
      <c r="G20" s="326"/>
      <c r="H20" s="326"/>
      <c r="I20" s="114"/>
      <c r="J20" s="114"/>
      <c r="K20" s="114"/>
      <c r="L20" s="114"/>
      <c r="M20" s="114"/>
      <c r="N20" s="114"/>
      <c r="O20" s="114"/>
      <c r="P20" s="114"/>
      <c r="Q20" s="114"/>
      <c r="R20" s="114"/>
      <c r="S20" s="114"/>
      <c r="T20" s="114"/>
      <c r="U20" s="114"/>
      <c r="V20" s="114"/>
      <c r="W20" s="114"/>
      <c r="X20" s="114"/>
      <c r="Y20" s="114"/>
      <c r="Z20" s="114"/>
    </row>
    <row r="21" spans="1:26" ht="15.75" customHeight="1" x14ac:dyDescent="0.3">
      <c r="A21" s="114"/>
      <c r="B21" s="326"/>
      <c r="C21" s="326"/>
      <c r="D21" s="326"/>
      <c r="E21" s="326"/>
      <c r="F21" s="326"/>
      <c r="G21" s="326"/>
      <c r="H21" s="326"/>
      <c r="I21" s="114"/>
      <c r="J21" s="114"/>
      <c r="K21" s="114"/>
      <c r="L21" s="114"/>
      <c r="M21" s="114"/>
      <c r="N21" s="114"/>
      <c r="O21" s="114"/>
      <c r="P21" s="114"/>
      <c r="Q21" s="114"/>
      <c r="R21" s="114"/>
      <c r="S21" s="114"/>
      <c r="T21" s="114"/>
      <c r="U21" s="114"/>
      <c r="V21" s="114"/>
      <c r="W21" s="114"/>
      <c r="X21" s="114"/>
      <c r="Y21" s="114"/>
      <c r="Z21" s="114"/>
    </row>
    <row r="22" spans="1:26" ht="16.5" customHeight="1" x14ac:dyDescent="0.3">
      <c r="A22" s="114"/>
      <c r="B22" s="326"/>
      <c r="C22" s="326"/>
      <c r="D22" s="326"/>
      <c r="E22" s="326"/>
      <c r="F22" s="326"/>
      <c r="G22" s="326"/>
      <c r="H22" s="326"/>
      <c r="I22" s="114"/>
      <c r="J22" s="114"/>
      <c r="K22" s="114"/>
      <c r="L22" s="114"/>
      <c r="M22" s="114"/>
      <c r="N22" s="114"/>
      <c r="O22" s="114"/>
      <c r="P22" s="114"/>
      <c r="Q22" s="114"/>
      <c r="R22" s="114"/>
      <c r="S22" s="114"/>
      <c r="T22" s="114"/>
      <c r="U22" s="114"/>
      <c r="V22" s="114"/>
      <c r="W22" s="114"/>
      <c r="X22" s="114"/>
      <c r="Y22" s="114"/>
      <c r="Z22" s="114"/>
    </row>
    <row r="23" spans="1:26" ht="15.75" customHeight="1" x14ac:dyDescent="0.3">
      <c r="A23" s="114"/>
      <c r="B23" s="359"/>
      <c r="C23" s="359"/>
      <c r="D23" s="359"/>
      <c r="E23" s="359"/>
      <c r="F23" s="359"/>
      <c r="G23" s="359"/>
      <c r="H23" s="359"/>
      <c r="I23" s="114"/>
      <c r="J23" s="114"/>
      <c r="K23" s="114"/>
      <c r="L23" s="114"/>
      <c r="M23" s="114"/>
      <c r="N23" s="114"/>
      <c r="O23" s="114"/>
      <c r="P23" s="114"/>
      <c r="Q23" s="114"/>
      <c r="R23" s="114"/>
      <c r="S23" s="114"/>
      <c r="T23" s="114"/>
      <c r="U23" s="114"/>
      <c r="V23" s="114"/>
      <c r="W23" s="114"/>
      <c r="X23" s="114"/>
      <c r="Y23" s="114"/>
      <c r="Z23" s="114"/>
    </row>
    <row r="24" spans="1:26" ht="75" customHeight="1" x14ac:dyDescent="0.3">
      <c r="A24" s="114"/>
      <c r="B24" s="361" t="s">
        <v>326</v>
      </c>
      <c r="C24" s="360" t="s">
        <v>327</v>
      </c>
      <c r="D24" s="372"/>
      <c r="E24" s="372"/>
      <c r="F24" s="372"/>
      <c r="G24" s="372"/>
      <c r="H24" s="372"/>
      <c r="I24" s="114"/>
      <c r="J24" s="114"/>
      <c r="K24" s="114"/>
      <c r="L24" s="114"/>
      <c r="M24" s="114"/>
      <c r="N24" s="114"/>
      <c r="O24" s="114"/>
      <c r="P24" s="114"/>
      <c r="Q24" s="114"/>
      <c r="R24" s="114"/>
      <c r="S24" s="114"/>
      <c r="T24" s="114"/>
      <c r="U24" s="114"/>
      <c r="V24" s="114"/>
      <c r="W24" s="114"/>
      <c r="X24" s="114"/>
      <c r="Y24" s="114"/>
      <c r="Z24" s="114"/>
    </row>
    <row r="25" spans="1:26" ht="15.75" customHeight="1" x14ac:dyDescent="0.3">
      <c r="A25" s="114"/>
      <c r="B25" s="326"/>
      <c r="C25" s="326"/>
      <c r="D25" s="326"/>
      <c r="E25" s="326"/>
      <c r="F25" s="326"/>
      <c r="G25" s="326"/>
      <c r="H25" s="326"/>
      <c r="I25" s="114"/>
      <c r="J25" s="114"/>
      <c r="K25" s="114"/>
      <c r="L25" s="114"/>
      <c r="M25" s="114"/>
      <c r="N25" s="114"/>
      <c r="O25" s="114"/>
      <c r="P25" s="114"/>
      <c r="Q25" s="114"/>
      <c r="R25" s="114"/>
      <c r="S25" s="114"/>
      <c r="T25" s="114"/>
      <c r="U25" s="114"/>
      <c r="V25" s="114"/>
      <c r="W25" s="114"/>
      <c r="X25" s="114"/>
      <c r="Y25" s="114"/>
      <c r="Z25" s="114"/>
    </row>
    <row r="26" spans="1:26" ht="15.75" customHeight="1" x14ac:dyDescent="0.3">
      <c r="A26" s="114"/>
      <c r="B26" s="326"/>
      <c r="C26" s="326"/>
      <c r="D26" s="326"/>
      <c r="E26" s="326"/>
      <c r="F26" s="326"/>
      <c r="G26" s="326"/>
      <c r="H26" s="326"/>
      <c r="I26" s="114"/>
      <c r="J26" s="114"/>
      <c r="K26" s="114"/>
      <c r="L26" s="114"/>
      <c r="M26" s="114"/>
      <c r="N26" s="114"/>
      <c r="O26" s="114"/>
      <c r="P26" s="114"/>
      <c r="Q26" s="114"/>
      <c r="R26" s="114"/>
      <c r="S26" s="114"/>
      <c r="T26" s="114"/>
      <c r="U26" s="114"/>
      <c r="V26" s="114"/>
      <c r="W26" s="114"/>
      <c r="X26" s="114"/>
      <c r="Y26" s="114"/>
      <c r="Z26" s="114"/>
    </row>
    <row r="27" spans="1:26" ht="15.75" customHeight="1" x14ac:dyDescent="0.3">
      <c r="A27" s="114"/>
      <c r="B27" s="359"/>
      <c r="C27" s="359"/>
      <c r="D27" s="359"/>
      <c r="E27" s="359"/>
      <c r="F27" s="359"/>
      <c r="G27" s="359"/>
      <c r="H27" s="359"/>
      <c r="I27" s="114"/>
      <c r="J27" s="114"/>
      <c r="K27" s="114"/>
      <c r="L27" s="114"/>
      <c r="M27" s="114"/>
      <c r="N27" s="114"/>
      <c r="O27" s="114"/>
      <c r="P27" s="114"/>
      <c r="Q27" s="114"/>
      <c r="R27" s="114"/>
      <c r="S27" s="114"/>
      <c r="T27" s="114"/>
      <c r="U27" s="114"/>
      <c r="V27" s="114"/>
      <c r="W27" s="114"/>
      <c r="X27" s="114"/>
      <c r="Y27" s="114"/>
      <c r="Z27" s="114"/>
    </row>
    <row r="28" spans="1:26" ht="63" customHeight="1" x14ac:dyDescent="0.3">
      <c r="A28" s="114"/>
      <c r="B28" s="361" t="s">
        <v>328</v>
      </c>
      <c r="C28" s="377" t="s">
        <v>329</v>
      </c>
      <c r="D28" s="372"/>
      <c r="E28" s="372"/>
      <c r="F28" s="372"/>
      <c r="G28" s="372"/>
      <c r="H28" s="372"/>
      <c r="I28" s="114"/>
      <c r="J28" s="114"/>
      <c r="K28" s="114"/>
      <c r="L28" s="114"/>
      <c r="M28" s="114"/>
      <c r="N28" s="114"/>
      <c r="O28" s="114"/>
      <c r="P28" s="114"/>
      <c r="Q28" s="114"/>
      <c r="R28" s="114"/>
      <c r="S28" s="114"/>
      <c r="T28" s="114"/>
      <c r="U28" s="114"/>
      <c r="V28" s="114"/>
      <c r="W28" s="114"/>
      <c r="X28" s="114"/>
      <c r="Y28" s="114"/>
      <c r="Z28" s="114"/>
    </row>
    <row r="29" spans="1:26" ht="15.75" customHeight="1" x14ac:dyDescent="0.3">
      <c r="A29" s="114"/>
      <c r="B29" s="326"/>
      <c r="C29" s="326"/>
      <c r="D29" s="326"/>
      <c r="E29" s="326"/>
      <c r="F29" s="326"/>
      <c r="G29" s="326"/>
      <c r="H29" s="326"/>
      <c r="I29" s="114"/>
      <c r="J29" s="114"/>
      <c r="K29" s="114"/>
      <c r="L29" s="114"/>
      <c r="M29" s="114"/>
      <c r="N29" s="114"/>
      <c r="O29" s="114"/>
      <c r="P29" s="114"/>
      <c r="Q29" s="114"/>
      <c r="R29" s="114"/>
      <c r="S29" s="114"/>
      <c r="T29" s="114"/>
      <c r="U29" s="114"/>
      <c r="V29" s="114"/>
      <c r="W29" s="114"/>
      <c r="X29" s="114"/>
      <c r="Y29" s="114"/>
      <c r="Z29" s="114"/>
    </row>
    <row r="30" spans="1:26" ht="15.75" customHeight="1" x14ac:dyDescent="0.3">
      <c r="A30" s="114"/>
      <c r="B30" s="321"/>
      <c r="C30" s="321"/>
      <c r="D30" s="321"/>
      <c r="E30" s="321"/>
      <c r="F30" s="321"/>
      <c r="G30" s="321"/>
      <c r="H30" s="321"/>
      <c r="I30" s="114"/>
      <c r="J30" s="114"/>
      <c r="K30" s="114"/>
      <c r="L30" s="114"/>
      <c r="M30" s="114"/>
      <c r="N30" s="114"/>
      <c r="O30" s="114"/>
      <c r="P30" s="114"/>
      <c r="Q30" s="114"/>
      <c r="R30" s="114"/>
      <c r="S30" s="114"/>
      <c r="T30" s="114"/>
      <c r="U30" s="114"/>
      <c r="V30" s="114"/>
      <c r="W30" s="114"/>
      <c r="X30" s="114"/>
      <c r="Y30" s="114"/>
      <c r="Z30" s="114"/>
    </row>
    <row r="31" spans="1:26" ht="15.75" customHeight="1" x14ac:dyDescent="0.3">
      <c r="A31" s="114"/>
      <c r="B31" s="357" t="s">
        <v>134</v>
      </c>
      <c r="C31" s="324"/>
      <c r="D31" s="133">
        <f t="shared" ref="D31:G31" si="0">SUM(D9:D30)</f>
        <v>0</v>
      </c>
      <c r="E31" s="133">
        <f t="shared" si="0"/>
        <v>0</v>
      </c>
      <c r="F31" s="133">
        <f t="shared" si="0"/>
        <v>0</v>
      </c>
      <c r="G31" s="133">
        <f t="shared" si="0"/>
        <v>0</v>
      </c>
      <c r="H31" s="132"/>
      <c r="I31" s="114"/>
      <c r="J31" s="114"/>
      <c r="K31" s="114"/>
      <c r="L31" s="114"/>
      <c r="M31" s="114"/>
      <c r="N31" s="114"/>
      <c r="O31" s="114"/>
      <c r="P31" s="114"/>
      <c r="Q31" s="114"/>
      <c r="R31" s="114"/>
      <c r="S31" s="114"/>
      <c r="T31" s="114"/>
      <c r="U31" s="114"/>
      <c r="V31" s="114"/>
      <c r="W31" s="114"/>
      <c r="X31" s="114"/>
      <c r="Y31" s="114"/>
      <c r="Z31" s="114"/>
    </row>
    <row r="32" spans="1:26" ht="15.75" customHeight="1" x14ac:dyDescent="0.3">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1:26" ht="15.75" customHeight="1" x14ac:dyDescent="0.3">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ht="15.75" customHeight="1" x14ac:dyDescent="0.3">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1:26" ht="15.75" customHeight="1" x14ac:dyDescent="0.3">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ht="15.75" customHeight="1" x14ac:dyDescent="0.3">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ht="15.75" customHeight="1" x14ac:dyDescent="0.3">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ht="15.75" customHeight="1" x14ac:dyDescent="0.3">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1:26" ht="15.75" customHeight="1" x14ac:dyDescent="0.3">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ht="15.75" customHeight="1" x14ac:dyDescent="0.3">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ht="15.75" customHeight="1" x14ac:dyDescent="0.3">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ht="15.75" customHeight="1" x14ac:dyDescent="0.3">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15.75" customHeight="1" x14ac:dyDescent="0.3">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15.75" customHeight="1" x14ac:dyDescent="0.3">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15.75" customHeight="1" x14ac:dyDescent="0.3">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15.75" customHeight="1" x14ac:dyDescent="0.3">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15.75" customHeight="1" x14ac:dyDescent="0.3">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15.75" customHeight="1" x14ac:dyDescent="0.3">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15.75" customHeight="1" x14ac:dyDescent="0.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15.75" customHeight="1" x14ac:dyDescent="0.3">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15.75" customHeight="1" x14ac:dyDescent="0.3">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15.75" customHeigh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15.75" customHeight="1" x14ac:dyDescent="0.3">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15.75" customHeight="1" x14ac:dyDescent="0.3">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15.75" customHeight="1" x14ac:dyDescent="0.3">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15.75" customHeight="1" x14ac:dyDescent="0.3">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15.75" customHeight="1" x14ac:dyDescent="0.3">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15.75" customHeight="1" x14ac:dyDescent="0.3">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15.75" customHeight="1" x14ac:dyDescent="0.3">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15.75" customHeight="1" x14ac:dyDescent="0.3">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15.75" customHeight="1" x14ac:dyDescent="0.3">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15.75" customHeight="1" x14ac:dyDescent="0.3">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15.75" customHeight="1" x14ac:dyDescent="0.3">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15.75" customHeight="1" x14ac:dyDescent="0.3">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15.75" customHeight="1" x14ac:dyDescent="0.3">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15.75" customHeight="1" x14ac:dyDescent="0.3">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15.75" customHeight="1" x14ac:dyDescent="0.3">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15.75" customHeight="1" x14ac:dyDescent="0.3">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15.75" customHeight="1" x14ac:dyDescent="0.3">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15.75" customHeight="1" x14ac:dyDescent="0.3">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15.75" customHeight="1" x14ac:dyDescent="0.3">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15.75" customHeight="1" x14ac:dyDescent="0.3">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15.75" customHeight="1" x14ac:dyDescent="0.3">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15.75" customHeight="1" x14ac:dyDescent="0.3">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15.75" customHeight="1" x14ac:dyDescent="0.3">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15.75" customHeight="1" x14ac:dyDescent="0.3">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15.75" customHeight="1" x14ac:dyDescent="0.3">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15.75" customHeight="1" x14ac:dyDescent="0.3">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15.75" customHeight="1" x14ac:dyDescent="0.3">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15.75" customHeight="1" x14ac:dyDescent="0.3">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15.75" customHeight="1" x14ac:dyDescent="0.3">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15.75" customHeight="1" x14ac:dyDescent="0.3">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15.75" customHeight="1" x14ac:dyDescent="0.3">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15.75" customHeight="1" x14ac:dyDescent="0.3">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15.75" customHeight="1" x14ac:dyDescent="0.3">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15.75" customHeight="1" x14ac:dyDescent="0.3">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15.75" customHeight="1" x14ac:dyDescent="0.3">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15.75" customHeight="1" x14ac:dyDescent="0.3">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15.75" customHeight="1" x14ac:dyDescent="0.3">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15.75" customHeight="1" x14ac:dyDescent="0.3">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15.75" customHeight="1" x14ac:dyDescent="0.3">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15.75" customHeight="1" x14ac:dyDescent="0.3">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15.75" customHeight="1" x14ac:dyDescent="0.3">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15.75" customHeight="1" x14ac:dyDescent="0.3">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15.75" customHeight="1" x14ac:dyDescent="0.3">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15.75" customHeight="1" x14ac:dyDescent="0.3">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15.75" customHeight="1" x14ac:dyDescent="0.3">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15.75" customHeight="1" x14ac:dyDescent="0.3">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15.75" customHeight="1" x14ac:dyDescent="0.3">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15.75" customHeight="1" x14ac:dyDescent="0.3">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15.75" customHeight="1" x14ac:dyDescent="0.3">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15.75" customHeight="1" x14ac:dyDescent="0.3">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15.75" customHeight="1" x14ac:dyDescent="0.3">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15.75" customHeight="1" x14ac:dyDescent="0.3">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15.75" customHeight="1" x14ac:dyDescent="0.3">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15.75" customHeight="1" x14ac:dyDescent="0.3">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15.75" customHeight="1" x14ac:dyDescent="0.3">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15.75" customHeight="1" x14ac:dyDescent="0.3">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15.75" customHeight="1" x14ac:dyDescent="0.3">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15.75" customHeight="1" x14ac:dyDescent="0.3">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15.75" customHeight="1" x14ac:dyDescent="0.3">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15.75" customHeight="1" x14ac:dyDescent="0.3">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15.75" customHeight="1" x14ac:dyDescent="0.3">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15.75" customHeight="1" x14ac:dyDescent="0.3">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15.75" customHeight="1" x14ac:dyDescent="0.3">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15.75" customHeight="1" x14ac:dyDescent="0.3">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15.75" customHeight="1" x14ac:dyDescent="0.3">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15.75" customHeight="1" x14ac:dyDescent="0.3">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15.75" customHeight="1" x14ac:dyDescent="0.3">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15.75" customHeight="1" x14ac:dyDescent="0.3">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15.75" customHeight="1"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15.75" customHeight="1"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15.75" customHeight="1"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15.75" customHeight="1"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15.75" customHeight="1"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15.75" customHeight="1"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15.75" customHeight="1"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15.75" customHeight="1"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15.75" customHeight="1"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15.75" customHeight="1"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15.75" customHeight="1"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15.75" customHeight="1"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15.75" customHeight="1"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15.75" customHeight="1"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15.75" customHeight="1"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15.75" customHeight="1"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15.75" customHeight="1"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15.75" customHeight="1"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15.75" customHeight="1"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15.75" customHeight="1"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15.75" customHeight="1"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15.75" customHeight="1"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15.75" customHeight="1"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15.75" customHeight="1"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15.75" customHeight="1"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15.75" customHeight="1"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15.75" customHeight="1"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15.75" customHeight="1"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15.75" customHeight="1"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15.75" customHeight="1"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15.75" customHeight="1"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15.75" customHeight="1"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15.75" customHeight="1"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15.75" customHeight="1"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15.75" customHeight="1"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15.75" customHeight="1"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15.75" customHeight="1"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15.75" customHeight="1"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15.75" customHeight="1"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15.75" customHeight="1"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15.75" customHeight="1"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15.75" customHeight="1"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15.75" customHeight="1"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15.75" customHeight="1"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15.75" customHeight="1"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15.75" customHeight="1"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15.75" customHeight="1"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15.75" customHeight="1"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15.75" customHeight="1"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15.75" customHeight="1"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15.75" customHeight="1"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15.75" customHeight="1"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15.75" customHeight="1"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15.75" customHeight="1"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15.75" customHeight="1"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15.75" customHeight="1"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15.75" customHeight="1"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15.75" customHeight="1"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15.75" customHeight="1"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15.75" customHeight="1"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15.75" customHeight="1"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15.75" customHeight="1"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15.75" customHeight="1"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15.75" customHeight="1"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15.75" customHeight="1"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15.75" customHeight="1"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15.75" customHeight="1"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15.75" customHeight="1"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15.75" customHeight="1"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15.75" customHeight="1"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15.75" customHeight="1"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15.75" customHeight="1"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15.75" customHeight="1"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15.75" customHeight="1"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15.75" customHeight="1"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15.75" customHeight="1"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15.75" customHeight="1"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15.75" customHeight="1"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15.75" customHeight="1"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15.75" customHeight="1"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15.75" customHeight="1"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15.75" customHeight="1"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15.75" customHeight="1"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15.75" customHeight="1"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15.75" customHeight="1"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15.75" customHeight="1"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15.75" customHeight="1"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15.75" customHeight="1"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15.75" customHeight="1"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15.75" customHeight="1"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15.75" customHeight="1"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15.75" customHeight="1"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15.75" customHeight="1"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15.75" customHeight="1"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15.75" customHeight="1"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15.75" customHeight="1"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15.75" customHeight="1"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15.75" customHeight="1"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15.75" customHeight="1"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15.75" customHeight="1"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15.75" customHeight="1" x14ac:dyDescent="0.3">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row>
    <row r="222" spans="1:26" ht="15.75" customHeight="1" x14ac:dyDescent="0.3">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row>
    <row r="223" spans="1:26" ht="15.75" customHeight="1" x14ac:dyDescent="0.3">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row>
    <row r="224" spans="1:26" ht="15.75" customHeight="1" x14ac:dyDescent="0.3">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row>
    <row r="225" spans="1:26" ht="15.75" customHeight="1" x14ac:dyDescent="0.3">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row>
    <row r="226" spans="1:26" ht="15.75" customHeight="1" x14ac:dyDescent="0.3">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row>
    <row r="227" spans="1:26" ht="15.75" customHeight="1" x14ac:dyDescent="0.3">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row>
    <row r="228" spans="1:26" ht="15.75" customHeight="1" x14ac:dyDescent="0.3">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row>
    <row r="229" spans="1:26" ht="15.75" customHeight="1" x14ac:dyDescent="0.3">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row>
    <row r="230" spans="1:26" ht="15.75" customHeight="1" x14ac:dyDescent="0.3">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row>
    <row r="231" spans="1:26" ht="15.75" customHeight="1" x14ac:dyDescent="0.3">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row>
    <row r="232" spans="1:26" ht="15.75" customHeight="1" x14ac:dyDescent="0.3"/>
    <row r="233" spans="1:26" ht="15.75" customHeight="1" x14ac:dyDescent="0.3"/>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44">
    <mergeCell ref="H4:H7"/>
    <mergeCell ref="D5:G5"/>
    <mergeCell ref="E6:E7"/>
    <mergeCell ref="F6:F7"/>
    <mergeCell ref="G6:G7"/>
    <mergeCell ref="B4:B7"/>
    <mergeCell ref="C9:C12"/>
    <mergeCell ref="D9:D12"/>
    <mergeCell ref="E9:E12"/>
    <mergeCell ref="F9:F12"/>
    <mergeCell ref="C4:C7"/>
    <mergeCell ref="D4:G4"/>
    <mergeCell ref="G18:G23"/>
    <mergeCell ref="G9:G12"/>
    <mergeCell ref="H9:H12"/>
    <mergeCell ref="B9:B12"/>
    <mergeCell ref="C13:C17"/>
    <mergeCell ref="D13:D17"/>
    <mergeCell ref="E13:E17"/>
    <mergeCell ref="F13:F17"/>
    <mergeCell ref="G13:G17"/>
    <mergeCell ref="H13:H17"/>
    <mergeCell ref="B13:B17"/>
    <mergeCell ref="B31:C31"/>
    <mergeCell ref="B24:B27"/>
    <mergeCell ref="B28:B30"/>
    <mergeCell ref="D28:D30"/>
    <mergeCell ref="H18:H23"/>
    <mergeCell ref="B18:B23"/>
    <mergeCell ref="C24:C27"/>
    <mergeCell ref="D24:D27"/>
    <mergeCell ref="E24:E27"/>
    <mergeCell ref="F24:F27"/>
    <mergeCell ref="G24:G27"/>
    <mergeCell ref="H24:H27"/>
    <mergeCell ref="C18:C23"/>
    <mergeCell ref="D18:D23"/>
    <mergeCell ref="E18:E23"/>
    <mergeCell ref="F18:F23"/>
    <mergeCell ref="E28:E30"/>
    <mergeCell ref="F28:F30"/>
    <mergeCell ref="G28:G30"/>
    <mergeCell ref="H28:H30"/>
    <mergeCell ref="C28:C30"/>
  </mergeCells>
  <pageMargins left="0.7" right="0.7" top="0.75" bottom="0.75" header="0" footer="0"/>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Z1000"/>
  <sheetViews>
    <sheetView workbookViewId="0"/>
  </sheetViews>
  <sheetFormatPr defaultColWidth="11.19921875" defaultRowHeight="15" customHeight="1" x14ac:dyDescent="0.3"/>
  <cols>
    <col min="1" max="1" width="9.19921875" customWidth="1"/>
    <col min="2" max="2" width="5.19921875" customWidth="1"/>
    <col min="3" max="3" width="16.296875" customWidth="1"/>
    <col min="4" max="7" width="9.19921875" customWidth="1"/>
    <col min="8" max="26" width="12.09765625" customWidth="1"/>
  </cols>
  <sheetData>
    <row r="1" spans="1:26" ht="15.6" x14ac:dyDescent="0.3">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1:26" ht="15.6" x14ac:dyDescent="0.3">
      <c r="A2" s="114"/>
      <c r="B2" s="115" t="s">
        <v>330</v>
      </c>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26" ht="15.6" x14ac:dyDescent="0.3">
      <c r="A3" s="114"/>
      <c r="B3" s="115"/>
      <c r="C3" s="114"/>
      <c r="D3" s="114"/>
      <c r="E3" s="114"/>
      <c r="F3" s="114"/>
      <c r="G3" s="114"/>
      <c r="H3" s="114"/>
      <c r="I3" s="114"/>
      <c r="J3" s="114"/>
      <c r="K3" s="114"/>
      <c r="L3" s="114"/>
      <c r="M3" s="114"/>
      <c r="N3" s="114"/>
      <c r="O3" s="114"/>
      <c r="P3" s="114"/>
      <c r="Q3" s="114"/>
      <c r="R3" s="114"/>
      <c r="S3" s="114"/>
      <c r="T3" s="114"/>
      <c r="U3" s="114"/>
      <c r="V3" s="114"/>
      <c r="W3" s="114"/>
      <c r="X3" s="114"/>
      <c r="Y3" s="114"/>
      <c r="Z3" s="114"/>
    </row>
    <row r="4" spans="1:26" ht="15.6" x14ac:dyDescent="0.3">
      <c r="A4" s="114"/>
      <c r="B4" s="115" t="s">
        <v>331</v>
      </c>
      <c r="C4" s="114"/>
      <c r="D4" s="114"/>
      <c r="E4" s="114"/>
      <c r="F4" s="114"/>
      <c r="G4" s="114"/>
      <c r="H4" s="378">
        <f>COUNTIFS(E12:E14,"*",F12:F14,"*")</f>
        <v>0</v>
      </c>
      <c r="I4" s="114"/>
      <c r="J4" s="114"/>
      <c r="K4" s="114"/>
      <c r="L4" s="114"/>
      <c r="M4" s="114"/>
      <c r="N4" s="114"/>
      <c r="O4" s="114"/>
      <c r="P4" s="114"/>
      <c r="Q4" s="114"/>
      <c r="R4" s="114"/>
      <c r="S4" s="114"/>
      <c r="T4" s="114"/>
      <c r="U4" s="114"/>
      <c r="V4" s="114"/>
      <c r="W4" s="114"/>
      <c r="X4" s="114"/>
      <c r="Y4" s="114"/>
      <c r="Z4" s="114"/>
    </row>
    <row r="5" spans="1:26" ht="15.6" x14ac:dyDescent="0.3">
      <c r="A5" s="114"/>
      <c r="B5" s="115" t="s">
        <v>332</v>
      </c>
      <c r="C5" s="114"/>
      <c r="D5" s="114"/>
      <c r="E5" s="114"/>
      <c r="F5" s="114"/>
      <c r="G5" s="114"/>
      <c r="H5" s="379"/>
      <c r="I5" s="114"/>
      <c r="J5" s="114"/>
      <c r="K5" s="114"/>
      <c r="L5" s="114"/>
      <c r="M5" s="114"/>
      <c r="N5" s="114"/>
      <c r="O5" s="114"/>
      <c r="P5" s="114"/>
      <c r="Q5" s="114"/>
      <c r="R5" s="114"/>
      <c r="S5" s="114"/>
      <c r="T5" s="114"/>
      <c r="U5" s="114"/>
      <c r="V5" s="114"/>
      <c r="W5" s="114"/>
      <c r="X5" s="114"/>
      <c r="Y5" s="114"/>
      <c r="Z5" s="114"/>
    </row>
    <row r="6" spans="1:26" ht="15.6" x14ac:dyDescent="0.3">
      <c r="A6" s="114"/>
      <c r="B6" s="115" t="s">
        <v>333</v>
      </c>
      <c r="C6" s="114"/>
      <c r="D6" s="114"/>
      <c r="E6" s="114"/>
      <c r="F6" s="114"/>
      <c r="G6" s="114"/>
      <c r="H6" s="114">
        <f>F15</f>
        <v>0</v>
      </c>
      <c r="I6" s="114"/>
      <c r="J6" s="114"/>
      <c r="K6" s="114"/>
      <c r="L6" s="114"/>
      <c r="M6" s="114"/>
      <c r="N6" s="114"/>
      <c r="O6" s="114"/>
      <c r="P6" s="114"/>
      <c r="Q6" s="114"/>
      <c r="R6" s="114"/>
      <c r="S6" s="114"/>
      <c r="T6" s="114"/>
      <c r="U6" s="114"/>
      <c r="V6" s="114"/>
      <c r="W6" s="114"/>
      <c r="X6" s="114"/>
      <c r="Y6" s="114"/>
      <c r="Z6" s="114"/>
    </row>
    <row r="7" spans="1:26" ht="15.6" x14ac:dyDescent="0.3">
      <c r="A7" s="114"/>
      <c r="B7" s="115"/>
      <c r="C7" s="114"/>
      <c r="D7" s="114"/>
      <c r="E7" s="114"/>
      <c r="F7" s="114"/>
      <c r="G7" s="114"/>
      <c r="H7" s="114"/>
      <c r="I7" s="114"/>
      <c r="J7" s="114"/>
      <c r="K7" s="114"/>
      <c r="L7" s="114"/>
      <c r="M7" s="114"/>
      <c r="N7" s="114"/>
      <c r="O7" s="114"/>
      <c r="P7" s="114"/>
      <c r="Q7" s="114"/>
      <c r="R7" s="114"/>
      <c r="S7" s="114"/>
      <c r="T7" s="114"/>
      <c r="U7" s="114"/>
      <c r="V7" s="114"/>
      <c r="W7" s="114"/>
      <c r="X7" s="114"/>
      <c r="Y7" s="114"/>
      <c r="Z7" s="114"/>
    </row>
    <row r="8" spans="1:26" ht="48" x14ac:dyDescent="0.3">
      <c r="A8" s="114"/>
      <c r="B8" s="320" t="s">
        <v>94</v>
      </c>
      <c r="C8" s="320" t="s">
        <v>144</v>
      </c>
      <c r="D8" s="72" t="s">
        <v>334</v>
      </c>
      <c r="E8" s="320" t="s">
        <v>335</v>
      </c>
      <c r="F8" s="180" t="s">
        <v>336</v>
      </c>
      <c r="G8" s="320" t="s">
        <v>201</v>
      </c>
      <c r="H8" s="114"/>
      <c r="I8" s="114"/>
      <c r="J8" s="114"/>
      <c r="K8" s="114"/>
      <c r="L8" s="114"/>
      <c r="M8" s="114"/>
      <c r="N8" s="114"/>
      <c r="O8" s="114"/>
      <c r="P8" s="114"/>
      <c r="Q8" s="114"/>
      <c r="R8" s="114"/>
      <c r="S8" s="114"/>
      <c r="T8" s="114"/>
      <c r="U8" s="114"/>
      <c r="V8" s="114"/>
      <c r="W8" s="114"/>
      <c r="X8" s="114"/>
      <c r="Y8" s="114"/>
      <c r="Z8" s="114"/>
    </row>
    <row r="9" spans="1:26" ht="15.6" x14ac:dyDescent="0.3">
      <c r="A9" s="114"/>
      <c r="B9" s="326"/>
      <c r="C9" s="326"/>
      <c r="D9" s="116"/>
      <c r="E9" s="326"/>
      <c r="F9" s="122" t="s">
        <v>155</v>
      </c>
      <c r="G9" s="326"/>
      <c r="H9" s="114"/>
      <c r="I9" s="114"/>
      <c r="J9" s="114"/>
      <c r="K9" s="114"/>
      <c r="L9" s="114"/>
      <c r="M9" s="114"/>
      <c r="N9" s="114"/>
      <c r="O9" s="114"/>
      <c r="P9" s="114"/>
      <c r="Q9" s="114"/>
      <c r="R9" s="114"/>
      <c r="S9" s="114"/>
      <c r="T9" s="114"/>
      <c r="U9" s="114"/>
      <c r="V9" s="114"/>
      <c r="W9" s="114"/>
      <c r="X9" s="114"/>
      <c r="Y9" s="114"/>
      <c r="Z9" s="114"/>
    </row>
    <row r="10" spans="1:26" ht="15.6" x14ac:dyDescent="0.3">
      <c r="A10" s="114"/>
      <c r="B10" s="321"/>
      <c r="C10" s="321"/>
      <c r="D10" s="124"/>
      <c r="E10" s="321"/>
      <c r="F10" s="181"/>
      <c r="G10" s="321"/>
      <c r="H10" s="114"/>
      <c r="I10" s="114"/>
      <c r="J10" s="114"/>
      <c r="K10" s="114"/>
      <c r="L10" s="114"/>
      <c r="M10" s="114"/>
      <c r="N10" s="114"/>
      <c r="O10" s="114"/>
      <c r="P10" s="114"/>
      <c r="Q10" s="114"/>
      <c r="R10" s="114"/>
      <c r="S10" s="114"/>
      <c r="T10" s="114"/>
      <c r="U10" s="114"/>
      <c r="V10" s="114"/>
      <c r="W10" s="114"/>
      <c r="X10" s="114"/>
      <c r="Y10" s="114"/>
      <c r="Z10" s="114"/>
    </row>
    <row r="11" spans="1:26" ht="15.6" x14ac:dyDescent="0.3">
      <c r="A11" s="114"/>
      <c r="B11" s="76">
        <v>1</v>
      </c>
      <c r="C11" s="77">
        <v>2</v>
      </c>
      <c r="D11" s="77">
        <v>3</v>
      </c>
      <c r="E11" s="77">
        <v>4</v>
      </c>
      <c r="F11" s="77">
        <v>5</v>
      </c>
      <c r="G11" s="77">
        <v>6</v>
      </c>
      <c r="H11" s="114"/>
      <c r="I11" s="114"/>
      <c r="J11" s="114"/>
      <c r="K11" s="114"/>
      <c r="L11" s="114"/>
      <c r="M11" s="114"/>
      <c r="N11" s="114"/>
      <c r="O11" s="114"/>
      <c r="P11" s="114"/>
      <c r="Q11" s="114"/>
      <c r="R11" s="114"/>
      <c r="S11" s="114"/>
      <c r="T11" s="114"/>
      <c r="U11" s="114"/>
      <c r="V11" s="114"/>
      <c r="W11" s="114"/>
      <c r="X11" s="114"/>
      <c r="Y11" s="114"/>
      <c r="Z11" s="114"/>
    </row>
    <row r="12" spans="1:26" ht="15.6" x14ac:dyDescent="0.3">
      <c r="A12" s="114"/>
      <c r="B12" s="151">
        <v>1</v>
      </c>
      <c r="C12" s="182"/>
      <c r="D12" s="182"/>
      <c r="E12" s="182"/>
      <c r="F12" s="182"/>
      <c r="G12" s="182"/>
      <c r="H12" s="114"/>
      <c r="I12" s="114"/>
      <c r="J12" s="114"/>
      <c r="K12" s="114"/>
      <c r="L12" s="114"/>
      <c r="M12" s="114"/>
      <c r="N12" s="114"/>
      <c r="O12" s="114"/>
      <c r="P12" s="114"/>
      <c r="Q12" s="114"/>
      <c r="R12" s="114"/>
      <c r="S12" s="114"/>
      <c r="T12" s="114"/>
      <c r="U12" s="114"/>
      <c r="V12" s="114"/>
      <c r="W12" s="114"/>
      <c r="X12" s="114"/>
      <c r="Y12" s="114"/>
      <c r="Z12" s="114"/>
    </row>
    <row r="13" spans="1:26" ht="15.6" x14ac:dyDescent="0.3">
      <c r="A13" s="114"/>
      <c r="B13" s="151">
        <v>2</v>
      </c>
      <c r="C13" s="182"/>
      <c r="D13" s="182"/>
      <c r="E13" s="182"/>
      <c r="F13" s="182"/>
      <c r="G13" s="182"/>
      <c r="H13" s="114"/>
      <c r="I13" s="114"/>
      <c r="J13" s="114"/>
      <c r="K13" s="114"/>
      <c r="L13" s="114"/>
      <c r="M13" s="114"/>
      <c r="N13" s="114"/>
      <c r="O13" s="114"/>
      <c r="P13" s="114"/>
      <c r="Q13" s="114"/>
      <c r="R13" s="114"/>
      <c r="S13" s="114"/>
      <c r="T13" s="114"/>
      <c r="U13" s="114"/>
      <c r="V13" s="114"/>
      <c r="W13" s="114"/>
      <c r="X13" s="114"/>
      <c r="Y13" s="114"/>
      <c r="Z13" s="114"/>
    </row>
    <row r="14" spans="1:26" ht="15.6" x14ac:dyDescent="0.3">
      <c r="A14" s="114"/>
      <c r="B14" s="152" t="s">
        <v>108</v>
      </c>
      <c r="C14" s="183"/>
      <c r="D14" s="183"/>
      <c r="E14" s="183"/>
      <c r="F14" s="183"/>
      <c r="G14" s="183"/>
      <c r="H14" s="114"/>
      <c r="I14" s="114"/>
      <c r="J14" s="114"/>
      <c r="K14" s="114"/>
      <c r="L14" s="114"/>
      <c r="M14" s="114"/>
      <c r="N14" s="114"/>
      <c r="O14" s="114"/>
      <c r="P14" s="114"/>
      <c r="Q14" s="114"/>
      <c r="R14" s="114"/>
      <c r="S14" s="114"/>
      <c r="T14" s="114"/>
      <c r="U14" s="114"/>
      <c r="V14" s="114"/>
      <c r="W14" s="114"/>
      <c r="X14" s="114"/>
      <c r="Y14" s="114"/>
      <c r="Z14" s="114"/>
    </row>
    <row r="15" spans="1:26" ht="15.6" x14ac:dyDescent="0.3">
      <c r="A15" s="114"/>
      <c r="B15" s="357" t="s">
        <v>134</v>
      </c>
      <c r="C15" s="347"/>
      <c r="D15" s="347"/>
      <c r="E15" s="324"/>
      <c r="F15" s="182">
        <f>COUNTIFS(C12:C14,"*",D12:D14,"*",E12:E14,"*",F12:F14,"*")</f>
        <v>0</v>
      </c>
      <c r="G15" s="184"/>
      <c r="H15" s="114"/>
      <c r="I15" s="114"/>
      <c r="J15" s="114"/>
      <c r="K15" s="114"/>
      <c r="L15" s="114"/>
      <c r="M15" s="114"/>
      <c r="N15" s="114"/>
      <c r="O15" s="114"/>
      <c r="P15" s="114"/>
      <c r="Q15" s="114"/>
      <c r="R15" s="114"/>
      <c r="S15" s="114"/>
      <c r="T15" s="114"/>
      <c r="U15" s="114"/>
      <c r="V15" s="114"/>
      <c r="W15" s="114"/>
      <c r="X15" s="114"/>
      <c r="Y15" s="114"/>
      <c r="Z15" s="114"/>
    </row>
    <row r="16" spans="1:26" ht="15.6" x14ac:dyDescent="0.3">
      <c r="A16" s="11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row>
    <row r="17" spans="1:26" ht="15.6" x14ac:dyDescent="0.3">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row>
    <row r="18" spans="1:26" ht="15.6" x14ac:dyDescent="0.3">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row>
    <row r="19" spans="1:26" ht="15.6" x14ac:dyDescent="0.3">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row>
    <row r="20" spans="1:26" ht="15.6" x14ac:dyDescent="0.3">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row>
    <row r="21" spans="1:26" ht="15.75" customHeight="1" x14ac:dyDescent="0.3">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row>
    <row r="22" spans="1:26" ht="15.75" customHeight="1" x14ac:dyDescent="0.3">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row>
    <row r="23" spans="1:26" ht="15.75" customHeight="1" x14ac:dyDescent="0.3">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row>
    <row r="24" spans="1:26" ht="15.75" customHeight="1" x14ac:dyDescent="0.3">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row>
    <row r="25" spans="1:26" ht="15.75" customHeight="1" x14ac:dyDescent="0.3">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row>
    <row r="26" spans="1:26" ht="15.75" customHeight="1" x14ac:dyDescent="0.3">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spans="1:26" ht="15.75" customHeight="1" x14ac:dyDescent="0.3">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1:26" ht="15.75" customHeight="1" x14ac:dyDescent="0.3">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spans="1:26" ht="15.75" customHeight="1" x14ac:dyDescent="0.3">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1:26" ht="15.75" customHeight="1" x14ac:dyDescent="0.3">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ht="15.75" customHeight="1" x14ac:dyDescent="0.3">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ht="15.75" customHeight="1" x14ac:dyDescent="0.3">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1:26" ht="15.75" customHeight="1" x14ac:dyDescent="0.3">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ht="15.75" customHeight="1" x14ac:dyDescent="0.3">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1:26" ht="15.75" customHeight="1" x14ac:dyDescent="0.3">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ht="15.75" customHeight="1" x14ac:dyDescent="0.3">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ht="15.75" customHeight="1" x14ac:dyDescent="0.3">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ht="15.75" customHeight="1" x14ac:dyDescent="0.3">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1:26" ht="15.75" customHeight="1" x14ac:dyDescent="0.3">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ht="15.75" customHeight="1" x14ac:dyDescent="0.3">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ht="15.75" customHeight="1" x14ac:dyDescent="0.3">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ht="15.75" customHeight="1" x14ac:dyDescent="0.3">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15.75" customHeight="1" x14ac:dyDescent="0.3">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15.75" customHeight="1" x14ac:dyDescent="0.3">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15.75" customHeight="1" x14ac:dyDescent="0.3">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15.75" customHeight="1" x14ac:dyDescent="0.3">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15.75" customHeight="1" x14ac:dyDescent="0.3">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15.75" customHeight="1" x14ac:dyDescent="0.3">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15.75" customHeight="1" x14ac:dyDescent="0.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15.75" customHeight="1" x14ac:dyDescent="0.3">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15.75" customHeight="1" x14ac:dyDescent="0.3">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15.75" customHeigh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15.75" customHeight="1" x14ac:dyDescent="0.3">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15.75" customHeight="1" x14ac:dyDescent="0.3">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15.75" customHeight="1" x14ac:dyDescent="0.3">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15.75" customHeight="1" x14ac:dyDescent="0.3">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15.75" customHeight="1" x14ac:dyDescent="0.3">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15.75" customHeight="1" x14ac:dyDescent="0.3">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15.75" customHeight="1" x14ac:dyDescent="0.3">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15.75" customHeight="1" x14ac:dyDescent="0.3">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15.75" customHeight="1" x14ac:dyDescent="0.3">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15.75" customHeight="1" x14ac:dyDescent="0.3">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15.75" customHeight="1" x14ac:dyDescent="0.3">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15.75" customHeight="1" x14ac:dyDescent="0.3">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15.75" customHeight="1" x14ac:dyDescent="0.3">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15.75" customHeight="1" x14ac:dyDescent="0.3">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15.75" customHeight="1" x14ac:dyDescent="0.3">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15.75" customHeight="1" x14ac:dyDescent="0.3">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15.75" customHeight="1" x14ac:dyDescent="0.3">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15.75" customHeight="1" x14ac:dyDescent="0.3">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15.75" customHeight="1" x14ac:dyDescent="0.3">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15.75" customHeight="1" x14ac:dyDescent="0.3">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15.75" customHeight="1" x14ac:dyDescent="0.3">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15.75" customHeight="1" x14ac:dyDescent="0.3">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15.75" customHeight="1" x14ac:dyDescent="0.3">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15.75" customHeight="1" x14ac:dyDescent="0.3">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15.75" customHeight="1" x14ac:dyDescent="0.3">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15.75" customHeight="1" x14ac:dyDescent="0.3">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15.75" customHeight="1" x14ac:dyDescent="0.3">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15.75" customHeight="1" x14ac:dyDescent="0.3">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15.75" customHeight="1" x14ac:dyDescent="0.3">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15.75" customHeight="1" x14ac:dyDescent="0.3">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15.75" customHeight="1" x14ac:dyDescent="0.3">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15.75" customHeight="1" x14ac:dyDescent="0.3">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15.75" customHeight="1" x14ac:dyDescent="0.3">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15.75" customHeight="1" x14ac:dyDescent="0.3">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15.75" customHeight="1" x14ac:dyDescent="0.3">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15.75" customHeight="1" x14ac:dyDescent="0.3">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15.75" customHeight="1" x14ac:dyDescent="0.3">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15.75" customHeight="1" x14ac:dyDescent="0.3">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15.75" customHeight="1" x14ac:dyDescent="0.3">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15.75" customHeight="1" x14ac:dyDescent="0.3">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15.75" customHeight="1" x14ac:dyDescent="0.3">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15.75" customHeight="1" x14ac:dyDescent="0.3">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15.75" customHeight="1" x14ac:dyDescent="0.3">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15.75" customHeight="1" x14ac:dyDescent="0.3">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15.75" customHeight="1" x14ac:dyDescent="0.3">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15.75" customHeight="1" x14ac:dyDescent="0.3">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15.75" customHeight="1" x14ac:dyDescent="0.3">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15.75" customHeight="1" x14ac:dyDescent="0.3">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15.75" customHeight="1" x14ac:dyDescent="0.3">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15.75" customHeight="1" x14ac:dyDescent="0.3">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15.75" customHeight="1" x14ac:dyDescent="0.3">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15.75" customHeight="1" x14ac:dyDescent="0.3">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15.75" customHeight="1" x14ac:dyDescent="0.3">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15.75" customHeight="1" x14ac:dyDescent="0.3">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15.75" customHeight="1" x14ac:dyDescent="0.3">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15.75" customHeight="1" x14ac:dyDescent="0.3">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15.75" customHeight="1" x14ac:dyDescent="0.3">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15.75" customHeight="1" x14ac:dyDescent="0.3">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15.75" customHeight="1" x14ac:dyDescent="0.3">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15.75" customHeight="1" x14ac:dyDescent="0.3">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15.75" customHeight="1" x14ac:dyDescent="0.3">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15.75" customHeight="1" x14ac:dyDescent="0.3">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15.75" customHeight="1" x14ac:dyDescent="0.3">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15.75" customHeight="1" x14ac:dyDescent="0.3">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15.75" customHeight="1" x14ac:dyDescent="0.3">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15.75" customHeight="1" x14ac:dyDescent="0.3">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15.75" customHeight="1" x14ac:dyDescent="0.3">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15.75" customHeight="1" x14ac:dyDescent="0.3">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15.75" customHeight="1"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15.75" customHeight="1"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15.75" customHeight="1"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15.75" customHeight="1"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15.75" customHeight="1"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15.75" customHeight="1"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15.75" customHeight="1"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15.75" customHeight="1"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15.75" customHeight="1"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15.75" customHeight="1"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15.75" customHeight="1"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15.75" customHeight="1"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15.75" customHeight="1"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15.75" customHeight="1"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15.75" customHeight="1"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15.75" customHeight="1"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15.75" customHeight="1"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15.75" customHeight="1"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15.75" customHeight="1"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15.75" customHeight="1"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15.75" customHeight="1"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15.75" customHeight="1"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15.75" customHeight="1"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15.75" customHeight="1"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15.75" customHeight="1"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15.75" customHeight="1"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15.75" customHeight="1"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15.75" customHeight="1"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15.75" customHeight="1"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15.75" customHeight="1"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15.75" customHeight="1"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15.75" customHeight="1"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15.75" customHeight="1"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15.75" customHeight="1"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15.75" customHeight="1"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15.75" customHeight="1"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15.75" customHeight="1"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15.75" customHeight="1"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15.75" customHeight="1"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15.75" customHeight="1"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15.75" customHeight="1"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15.75" customHeight="1"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15.75" customHeight="1"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15.75" customHeight="1"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15.75" customHeight="1"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15.75" customHeight="1"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15.75" customHeight="1"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15.75" customHeight="1"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15.75" customHeight="1"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15.75" customHeight="1"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15.75" customHeight="1"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15.75" customHeight="1"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15.75" customHeight="1"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15.75" customHeight="1"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15.75" customHeight="1"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15.75" customHeight="1"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15.75" customHeight="1"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15.75" customHeight="1"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15.75" customHeight="1"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15.75" customHeight="1"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15.75" customHeight="1"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15.75" customHeight="1"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15.75" customHeight="1"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15.75" customHeight="1"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15.75" customHeight="1"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15.75" customHeight="1"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15.75" customHeight="1"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15.75" customHeight="1"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15.75" customHeight="1"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15.75" customHeight="1"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15.75" customHeight="1"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15.75" customHeight="1"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15.75" customHeight="1"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15.75" customHeight="1"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15.75" customHeight="1"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15.75" customHeight="1"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15.75" customHeight="1"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15.75" customHeight="1"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15.75" customHeight="1"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15.75" customHeight="1"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15.75" customHeight="1"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15.75" customHeight="1"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15.75" customHeight="1"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15.75" customHeight="1"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15.75" customHeight="1"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15.75" customHeight="1"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15.75" customHeight="1"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15.75" customHeight="1"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15.75" customHeight="1"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15.75" customHeight="1"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15.75" customHeight="1"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15.75" customHeight="1"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15.75" customHeight="1"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15.75" customHeight="1"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15.75" customHeight="1"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15.75" customHeight="1"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15.75" customHeight="1"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15.75" customHeight="1"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15.75" customHeight="1"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15.75" customHeight="1"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15.75" customHeight="1" x14ac:dyDescent="0.3"/>
    <row r="222" spans="1:26" ht="15.75" customHeight="1" x14ac:dyDescent="0.3"/>
    <row r="223" spans="1:26" ht="15.75" customHeight="1" x14ac:dyDescent="0.3"/>
    <row r="224" spans="1:2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
    <mergeCell ref="B15:E15"/>
    <mergeCell ref="H4:H5"/>
    <mergeCell ref="B8:B10"/>
    <mergeCell ref="C8:C10"/>
    <mergeCell ref="E8:E10"/>
    <mergeCell ref="G8:G10"/>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M11" sqref="M11"/>
    </sheetView>
  </sheetViews>
  <sheetFormatPr defaultColWidth="11.19921875" defaultRowHeight="15" customHeight="1" x14ac:dyDescent="0.3"/>
  <cols>
    <col min="1" max="3" width="8.69921875" customWidth="1"/>
    <col min="4" max="4" width="11.69921875" customWidth="1"/>
    <col min="5" max="6" width="8.69921875" customWidth="1"/>
    <col min="7" max="7" width="11" customWidth="1"/>
    <col min="8" max="8" width="9.69921875" customWidth="1"/>
    <col min="9" max="9" width="8.69921875" customWidth="1"/>
    <col min="10" max="10" width="10.69921875" customWidth="1"/>
  </cols>
  <sheetData>
    <row r="1" spans="1:26" ht="15.6" x14ac:dyDescent="0.3">
      <c r="A1" s="71"/>
      <c r="B1" s="71"/>
      <c r="C1" s="71"/>
      <c r="D1" s="71"/>
      <c r="E1" s="71"/>
      <c r="F1" s="71"/>
      <c r="G1" s="71"/>
      <c r="H1" s="71"/>
      <c r="I1" s="71"/>
      <c r="J1" s="71"/>
      <c r="K1" s="71"/>
      <c r="L1" s="71"/>
      <c r="M1" s="71"/>
      <c r="N1" s="71"/>
      <c r="O1" s="71"/>
      <c r="P1" s="71"/>
      <c r="Q1" s="71"/>
      <c r="R1" s="71"/>
      <c r="S1" s="71"/>
      <c r="T1" s="71"/>
      <c r="U1" s="71"/>
      <c r="V1" s="71"/>
      <c r="W1" s="71"/>
      <c r="X1" s="71"/>
      <c r="Y1" s="71"/>
      <c r="Z1" s="71"/>
    </row>
    <row r="2" spans="1:26" ht="15" customHeight="1" x14ac:dyDescent="0.3">
      <c r="A2" s="71"/>
      <c r="B2" s="69" t="s">
        <v>87</v>
      </c>
      <c r="C2" s="71"/>
      <c r="D2" s="71"/>
      <c r="E2" s="71"/>
      <c r="F2" s="71"/>
      <c r="G2" s="71"/>
      <c r="H2" s="71"/>
      <c r="I2" s="71"/>
      <c r="J2" s="71"/>
      <c r="K2" s="71"/>
      <c r="L2" s="71"/>
      <c r="M2" s="71"/>
      <c r="N2" s="71"/>
      <c r="O2" s="71"/>
      <c r="P2" s="71"/>
      <c r="Q2" s="71"/>
      <c r="R2" s="71"/>
      <c r="S2" s="71"/>
      <c r="T2" s="71"/>
      <c r="U2" s="71"/>
      <c r="V2" s="71"/>
      <c r="W2" s="71"/>
      <c r="X2" s="71"/>
      <c r="Y2" s="71"/>
      <c r="Z2" s="71"/>
    </row>
    <row r="3" spans="1:26" ht="15.6" x14ac:dyDescent="0.3">
      <c r="A3" s="71"/>
      <c r="B3" s="71"/>
      <c r="C3" s="71"/>
      <c r="D3" s="71"/>
      <c r="E3" s="71"/>
      <c r="F3" s="71"/>
      <c r="G3" s="71"/>
      <c r="H3" s="71"/>
      <c r="I3" s="71"/>
      <c r="J3" s="71"/>
      <c r="K3" s="71"/>
      <c r="L3" s="71"/>
      <c r="M3" s="71"/>
      <c r="N3" s="71"/>
      <c r="O3" s="71"/>
      <c r="P3" s="71"/>
      <c r="Q3" s="71"/>
      <c r="R3" s="71"/>
      <c r="S3" s="71"/>
      <c r="T3" s="71"/>
      <c r="U3" s="71"/>
      <c r="V3" s="71"/>
      <c r="W3" s="71"/>
      <c r="X3" s="71"/>
      <c r="Y3" s="71"/>
      <c r="Z3" s="71"/>
    </row>
    <row r="4" spans="1:26" ht="15" customHeight="1" x14ac:dyDescent="0.3">
      <c r="A4" s="71"/>
      <c r="B4" s="71" t="s">
        <v>88</v>
      </c>
      <c r="C4" s="71"/>
      <c r="D4" s="71"/>
      <c r="E4" s="71"/>
      <c r="F4" s="71">
        <f>C19</f>
        <v>1</v>
      </c>
      <c r="G4" s="71"/>
      <c r="H4" s="71"/>
      <c r="I4" s="71"/>
      <c r="J4" s="71"/>
      <c r="K4" s="71"/>
      <c r="L4" s="71"/>
      <c r="M4" s="71"/>
      <c r="N4" s="71"/>
      <c r="O4" s="71"/>
      <c r="P4" s="71"/>
      <c r="Q4" s="71"/>
      <c r="R4" s="71"/>
      <c r="S4" s="71"/>
      <c r="T4" s="71"/>
      <c r="U4" s="71"/>
      <c r="V4" s="71"/>
      <c r="W4" s="71"/>
      <c r="X4" s="71"/>
      <c r="Y4" s="71"/>
      <c r="Z4" s="71"/>
    </row>
    <row r="5" spans="1:26" ht="15" customHeight="1" x14ac:dyDescent="0.3">
      <c r="A5" s="71"/>
      <c r="B5" s="71" t="s">
        <v>89</v>
      </c>
      <c r="C5" s="71"/>
      <c r="D5" s="71"/>
      <c r="E5" s="71"/>
      <c r="F5" s="71">
        <f>C25</f>
        <v>0</v>
      </c>
      <c r="G5" s="71"/>
      <c r="H5" s="71"/>
      <c r="I5" s="71"/>
      <c r="J5" s="71"/>
      <c r="K5" s="71"/>
      <c r="L5" s="71"/>
      <c r="M5" s="71"/>
      <c r="N5" s="71"/>
      <c r="O5" s="71"/>
      <c r="P5" s="71"/>
      <c r="Q5" s="71"/>
      <c r="R5" s="71"/>
      <c r="S5" s="71"/>
      <c r="T5" s="71"/>
      <c r="U5" s="71"/>
      <c r="V5" s="71"/>
      <c r="W5" s="71"/>
      <c r="X5" s="71"/>
      <c r="Y5" s="71"/>
      <c r="Z5" s="71"/>
    </row>
    <row r="6" spans="1:26" ht="15" customHeight="1" x14ac:dyDescent="0.3">
      <c r="A6" s="71"/>
      <c r="B6" s="71" t="s">
        <v>90</v>
      </c>
      <c r="C6" s="71"/>
      <c r="D6" s="71"/>
      <c r="E6" s="71"/>
      <c r="F6" s="71">
        <f>C31</f>
        <v>0</v>
      </c>
      <c r="G6" s="71"/>
      <c r="H6" s="71"/>
      <c r="I6" s="71"/>
      <c r="J6" s="71"/>
      <c r="K6" s="71"/>
      <c r="L6" s="71"/>
      <c r="M6" s="71"/>
      <c r="N6" s="71"/>
      <c r="O6" s="71"/>
      <c r="P6" s="71"/>
      <c r="Q6" s="71"/>
      <c r="R6" s="71"/>
      <c r="S6" s="71"/>
      <c r="T6" s="71"/>
      <c r="U6" s="71"/>
      <c r="V6" s="71"/>
      <c r="W6" s="71"/>
      <c r="X6" s="71"/>
      <c r="Y6" s="71"/>
      <c r="Z6" s="71"/>
    </row>
    <row r="7" spans="1:26" ht="15" customHeight="1" x14ac:dyDescent="0.3">
      <c r="A7" s="71"/>
      <c r="B7" s="71" t="s">
        <v>91</v>
      </c>
      <c r="C7" s="71"/>
      <c r="D7" s="71"/>
      <c r="E7" s="71"/>
      <c r="F7" s="71">
        <f>SUM(D19,D25,D31)</f>
        <v>1</v>
      </c>
      <c r="G7" s="71"/>
      <c r="H7" s="71"/>
      <c r="I7" s="71"/>
      <c r="J7" s="71"/>
      <c r="K7" s="71"/>
      <c r="L7" s="71"/>
      <c r="M7" s="71"/>
      <c r="N7" s="71"/>
      <c r="O7" s="71"/>
      <c r="P7" s="71"/>
      <c r="Q7" s="71"/>
      <c r="R7" s="71"/>
      <c r="S7" s="71"/>
      <c r="T7" s="71"/>
      <c r="U7" s="71"/>
      <c r="V7" s="71"/>
      <c r="W7" s="71"/>
      <c r="X7" s="71"/>
      <c r="Y7" s="71"/>
      <c r="Z7" s="71"/>
    </row>
    <row r="8" spans="1:26" ht="15" customHeight="1" x14ac:dyDescent="0.3">
      <c r="A8" s="71"/>
      <c r="B8" s="71" t="s">
        <v>92</v>
      </c>
      <c r="C8" s="71"/>
      <c r="D8" s="71"/>
      <c r="E8" s="71"/>
      <c r="F8" s="71">
        <f>SUM(E19,E25,E31)</f>
        <v>0</v>
      </c>
      <c r="G8" s="71"/>
      <c r="H8" s="71"/>
      <c r="I8" s="71"/>
      <c r="J8" s="71"/>
      <c r="K8" s="71"/>
      <c r="L8" s="71"/>
      <c r="M8" s="71"/>
      <c r="N8" s="71"/>
      <c r="O8" s="71"/>
      <c r="P8" s="71"/>
      <c r="Q8" s="71"/>
      <c r="R8" s="71"/>
      <c r="S8" s="71"/>
      <c r="T8" s="71"/>
      <c r="U8" s="71"/>
      <c r="V8" s="71"/>
      <c r="W8" s="71"/>
      <c r="X8" s="71"/>
      <c r="Y8" s="71"/>
      <c r="Z8" s="71"/>
    </row>
    <row r="9" spans="1:26" ht="15" customHeight="1" x14ac:dyDescent="0.3">
      <c r="A9" s="71"/>
      <c r="B9" s="71" t="s">
        <v>93</v>
      </c>
      <c r="C9" s="71"/>
      <c r="D9" s="71"/>
      <c r="E9" s="71"/>
      <c r="F9" s="71">
        <f>SUM(F19,F25,F31)</f>
        <v>0</v>
      </c>
      <c r="G9" s="71"/>
      <c r="H9" s="71"/>
      <c r="I9" s="71"/>
      <c r="J9" s="71"/>
      <c r="K9" s="71"/>
      <c r="L9" s="71"/>
      <c r="M9" s="71"/>
      <c r="N9" s="71"/>
      <c r="O9" s="71"/>
      <c r="P9" s="71"/>
      <c r="Q9" s="71"/>
      <c r="R9" s="71"/>
      <c r="S9" s="71"/>
      <c r="T9" s="71"/>
      <c r="U9" s="71"/>
      <c r="V9" s="71"/>
      <c r="W9" s="71"/>
      <c r="X9" s="71"/>
      <c r="Y9" s="71"/>
      <c r="Z9" s="71"/>
    </row>
    <row r="10" spans="1:26" ht="15.6" x14ac:dyDescent="0.3">
      <c r="A10" s="71"/>
      <c r="B10" s="71"/>
      <c r="C10" s="71"/>
      <c r="D10" s="71"/>
      <c r="E10" s="71"/>
      <c r="F10" s="71"/>
      <c r="G10" s="71"/>
      <c r="H10" s="71"/>
      <c r="I10" s="71"/>
      <c r="J10" s="71"/>
      <c r="K10" s="71"/>
      <c r="L10" s="71"/>
      <c r="M10" s="71"/>
      <c r="N10" s="71"/>
      <c r="O10" s="71"/>
      <c r="P10" s="71"/>
      <c r="Q10" s="71"/>
      <c r="R10" s="71"/>
      <c r="S10" s="71"/>
      <c r="T10" s="71"/>
      <c r="U10" s="71"/>
      <c r="V10" s="71"/>
      <c r="W10" s="71"/>
      <c r="X10" s="71"/>
      <c r="Y10" s="71"/>
      <c r="Z10" s="71"/>
    </row>
    <row r="11" spans="1:26" ht="46.5" customHeight="1" x14ac:dyDescent="0.3">
      <c r="A11" s="71"/>
      <c r="B11" s="320" t="s">
        <v>94</v>
      </c>
      <c r="C11" s="320" t="s">
        <v>95</v>
      </c>
      <c r="D11" s="322" t="s">
        <v>96</v>
      </c>
      <c r="E11" s="318"/>
      <c r="F11" s="319"/>
      <c r="G11" s="320" t="s">
        <v>97</v>
      </c>
      <c r="H11" s="320" t="s">
        <v>98</v>
      </c>
      <c r="I11" s="320" t="s">
        <v>99</v>
      </c>
      <c r="J11" s="72" t="s">
        <v>100</v>
      </c>
      <c r="K11" s="71"/>
      <c r="L11" s="71"/>
      <c r="M11" s="71"/>
      <c r="N11" s="71"/>
      <c r="O11" s="71"/>
      <c r="P11" s="71"/>
      <c r="Q11" s="71"/>
      <c r="R11" s="71"/>
      <c r="S11" s="71"/>
      <c r="T11" s="71"/>
      <c r="U11" s="71"/>
      <c r="V11" s="71"/>
      <c r="W11" s="71"/>
      <c r="X11" s="71"/>
      <c r="Y11" s="71"/>
      <c r="Z11" s="71"/>
    </row>
    <row r="12" spans="1:26" ht="24" x14ac:dyDescent="0.3">
      <c r="A12" s="71"/>
      <c r="B12" s="321"/>
      <c r="C12" s="321"/>
      <c r="D12" s="73" t="s">
        <v>101</v>
      </c>
      <c r="E12" s="73" t="s">
        <v>102</v>
      </c>
      <c r="F12" s="74" t="s">
        <v>103</v>
      </c>
      <c r="G12" s="321"/>
      <c r="H12" s="321"/>
      <c r="I12" s="321"/>
      <c r="J12" s="75" t="s">
        <v>104</v>
      </c>
      <c r="K12" s="71"/>
      <c r="L12" s="71"/>
      <c r="M12" s="71"/>
      <c r="N12" s="71"/>
      <c r="O12" s="71"/>
      <c r="P12" s="71"/>
      <c r="Q12" s="71"/>
      <c r="R12" s="71"/>
      <c r="S12" s="71"/>
      <c r="T12" s="71"/>
      <c r="U12" s="71"/>
      <c r="V12" s="71"/>
      <c r="W12" s="71"/>
      <c r="X12" s="71"/>
      <c r="Y12" s="71"/>
      <c r="Z12" s="71"/>
    </row>
    <row r="13" spans="1:26" ht="15.6" x14ac:dyDescent="0.3">
      <c r="A13" s="71"/>
      <c r="B13" s="76">
        <v>1</v>
      </c>
      <c r="C13" s="77">
        <v>2</v>
      </c>
      <c r="D13" s="77">
        <v>3</v>
      </c>
      <c r="E13" s="77">
        <v>4</v>
      </c>
      <c r="F13" s="77">
        <v>5</v>
      </c>
      <c r="G13" s="77">
        <v>6</v>
      </c>
      <c r="H13" s="77">
        <v>7</v>
      </c>
      <c r="I13" s="77">
        <v>8</v>
      </c>
      <c r="J13" s="77">
        <v>9</v>
      </c>
      <c r="K13" s="71"/>
      <c r="L13" s="71"/>
      <c r="M13" s="71"/>
      <c r="N13" s="71"/>
      <c r="O13" s="71"/>
      <c r="P13" s="71"/>
      <c r="Q13" s="71"/>
      <c r="R13" s="71"/>
      <c r="S13" s="71"/>
      <c r="T13" s="71"/>
      <c r="U13" s="71"/>
      <c r="V13" s="71"/>
      <c r="W13" s="71"/>
      <c r="X13" s="71"/>
      <c r="Y13" s="71"/>
      <c r="Z13" s="71"/>
    </row>
    <row r="14" spans="1:26" ht="15.6" x14ac:dyDescent="0.3">
      <c r="A14" s="71"/>
      <c r="B14" s="317" t="s">
        <v>105</v>
      </c>
      <c r="C14" s="318"/>
      <c r="D14" s="318"/>
      <c r="E14" s="318"/>
      <c r="F14" s="318"/>
      <c r="G14" s="318"/>
      <c r="H14" s="318"/>
      <c r="I14" s="318"/>
      <c r="J14" s="319"/>
      <c r="K14" s="71"/>
      <c r="L14" s="71"/>
      <c r="M14" s="71"/>
      <c r="N14" s="71"/>
      <c r="O14" s="71"/>
      <c r="P14" s="71"/>
      <c r="Q14" s="71"/>
      <c r="R14" s="71"/>
      <c r="S14" s="71"/>
      <c r="T14" s="71"/>
      <c r="U14" s="71"/>
      <c r="V14" s="71"/>
      <c r="W14" s="71"/>
      <c r="X14" s="71"/>
      <c r="Y14" s="71"/>
      <c r="Z14" s="71"/>
    </row>
    <row r="15" spans="1:26" ht="15.6" x14ac:dyDescent="0.3">
      <c r="A15" s="71"/>
      <c r="B15" s="78">
        <v>1</v>
      </c>
      <c r="C15" s="79" t="s">
        <v>106</v>
      </c>
      <c r="D15" s="80" t="s">
        <v>107</v>
      </c>
      <c r="E15" s="81"/>
      <c r="F15" s="81"/>
      <c r="G15" s="82"/>
      <c r="H15" s="82"/>
      <c r="I15" s="82"/>
      <c r="J15" s="82"/>
      <c r="K15" s="71"/>
      <c r="L15" s="71"/>
      <c r="M15" s="71"/>
      <c r="N15" s="71"/>
      <c r="O15" s="71"/>
      <c r="P15" s="71"/>
      <c r="Q15" s="71"/>
      <c r="R15" s="71"/>
      <c r="S15" s="71"/>
      <c r="T15" s="71"/>
      <c r="U15" s="71"/>
      <c r="V15" s="71"/>
      <c r="W15" s="71"/>
      <c r="X15" s="71"/>
      <c r="Y15" s="71"/>
      <c r="Z15" s="71"/>
    </row>
    <row r="16" spans="1:26" ht="15.6" x14ac:dyDescent="0.3">
      <c r="A16" s="71"/>
      <c r="B16" s="78">
        <v>2</v>
      </c>
      <c r="C16" s="83"/>
      <c r="D16" s="84"/>
      <c r="E16" s="84"/>
      <c r="F16" s="84"/>
      <c r="G16" s="83"/>
      <c r="H16" s="83"/>
      <c r="I16" s="83"/>
      <c r="J16" s="83"/>
      <c r="K16" s="71"/>
      <c r="L16" s="71"/>
      <c r="M16" s="71"/>
      <c r="N16" s="71"/>
      <c r="O16" s="71"/>
      <c r="P16" s="71"/>
      <c r="Q16" s="71"/>
      <c r="R16" s="71"/>
      <c r="S16" s="71"/>
      <c r="T16" s="71"/>
      <c r="U16" s="71"/>
      <c r="V16" s="71"/>
      <c r="W16" s="71"/>
      <c r="X16" s="71"/>
      <c r="Y16" s="71"/>
      <c r="Z16" s="71"/>
    </row>
    <row r="17" spans="1:26" ht="15.6" x14ac:dyDescent="0.3">
      <c r="A17" s="71"/>
      <c r="B17" s="78">
        <v>3</v>
      </c>
      <c r="C17" s="83"/>
      <c r="D17" s="84"/>
      <c r="E17" s="84"/>
      <c r="F17" s="84"/>
      <c r="G17" s="83"/>
      <c r="H17" s="83"/>
      <c r="I17" s="83"/>
      <c r="J17" s="83"/>
      <c r="K17" s="71"/>
      <c r="L17" s="71"/>
      <c r="M17" s="71"/>
      <c r="N17" s="71"/>
      <c r="O17" s="71"/>
      <c r="P17" s="71"/>
      <c r="Q17" s="71"/>
      <c r="R17" s="71"/>
      <c r="S17" s="71"/>
      <c r="T17" s="71"/>
      <c r="U17" s="71"/>
      <c r="V17" s="71"/>
      <c r="W17" s="71"/>
      <c r="X17" s="71"/>
      <c r="Y17" s="71"/>
      <c r="Z17" s="71"/>
    </row>
    <row r="18" spans="1:26" ht="15.6" x14ac:dyDescent="0.3">
      <c r="A18" s="71"/>
      <c r="B18" s="85" t="s">
        <v>108</v>
      </c>
      <c r="C18" s="86"/>
      <c r="D18" s="87"/>
      <c r="E18" s="87"/>
      <c r="F18" s="87"/>
      <c r="G18" s="86"/>
      <c r="H18" s="86"/>
      <c r="I18" s="86"/>
      <c r="J18" s="86"/>
      <c r="K18" s="71"/>
      <c r="L18" s="71"/>
      <c r="M18" s="71"/>
      <c r="N18" s="71"/>
      <c r="O18" s="71"/>
      <c r="P18" s="71"/>
      <c r="Q18" s="71"/>
      <c r="R18" s="71"/>
      <c r="S18" s="71"/>
      <c r="T18" s="71"/>
      <c r="U18" s="71"/>
      <c r="V18" s="71"/>
      <c r="W18" s="71"/>
      <c r="X18" s="71"/>
      <c r="Y18" s="71"/>
      <c r="Z18" s="71"/>
    </row>
    <row r="19" spans="1:26" ht="15.6" x14ac:dyDescent="0.3">
      <c r="A19" s="71"/>
      <c r="B19" s="88" t="s">
        <v>109</v>
      </c>
      <c r="C19" s="82">
        <f>COUNTIFS(C15:C18,"*")</f>
        <v>1</v>
      </c>
      <c r="D19" s="82">
        <f>COUNTIFS(C15:C18,"*",D15:D18,"V")</f>
        <v>1</v>
      </c>
      <c r="E19" s="82">
        <f>COUNTIFS(C15:C18,"*",E15:E18,"V")</f>
        <v>0</v>
      </c>
      <c r="F19" s="82">
        <f>COUNTIFS(C15:C18,"*",F15:F18,"V")</f>
        <v>0</v>
      </c>
      <c r="G19" s="89"/>
      <c r="H19" s="89"/>
      <c r="I19" s="89"/>
      <c r="J19" s="89"/>
      <c r="K19" s="71"/>
      <c r="L19" s="71"/>
      <c r="M19" s="71"/>
      <c r="N19" s="71"/>
      <c r="O19" s="71"/>
      <c r="P19" s="71"/>
      <c r="Q19" s="71"/>
      <c r="R19" s="71"/>
      <c r="S19" s="71"/>
      <c r="T19" s="71"/>
      <c r="U19" s="71"/>
      <c r="V19" s="71"/>
      <c r="W19" s="71"/>
      <c r="X19" s="71"/>
      <c r="Y19" s="71"/>
      <c r="Z19" s="71"/>
    </row>
    <row r="20" spans="1:26" ht="15.6" x14ac:dyDescent="0.3">
      <c r="A20" s="71"/>
      <c r="B20" s="317" t="s">
        <v>110</v>
      </c>
      <c r="C20" s="318"/>
      <c r="D20" s="318"/>
      <c r="E20" s="318"/>
      <c r="F20" s="318"/>
      <c r="G20" s="318"/>
      <c r="H20" s="318"/>
      <c r="I20" s="318"/>
      <c r="J20" s="319"/>
      <c r="K20" s="71"/>
      <c r="L20" s="71"/>
      <c r="M20" s="71"/>
      <c r="N20" s="71"/>
      <c r="O20" s="71"/>
      <c r="P20" s="71"/>
      <c r="Q20" s="71"/>
      <c r="R20" s="71"/>
      <c r="S20" s="71"/>
      <c r="T20" s="71"/>
      <c r="U20" s="71"/>
      <c r="V20" s="71"/>
      <c r="W20" s="71"/>
      <c r="X20" s="71"/>
      <c r="Y20" s="71"/>
      <c r="Z20" s="71"/>
    </row>
    <row r="21" spans="1:26" ht="15.75" customHeight="1" x14ac:dyDescent="0.3">
      <c r="A21" s="71"/>
      <c r="B21" s="78">
        <v>1</v>
      </c>
      <c r="C21" s="82"/>
      <c r="D21" s="82"/>
      <c r="E21" s="82"/>
      <c r="F21" s="82"/>
      <c r="G21" s="82"/>
      <c r="H21" s="82"/>
      <c r="I21" s="82"/>
      <c r="J21" s="82"/>
      <c r="K21" s="71"/>
      <c r="L21" s="71"/>
      <c r="M21" s="71"/>
      <c r="N21" s="71"/>
      <c r="O21" s="71"/>
      <c r="P21" s="71"/>
      <c r="Q21" s="71"/>
      <c r="R21" s="71"/>
      <c r="S21" s="71"/>
      <c r="T21" s="71"/>
      <c r="U21" s="71"/>
      <c r="V21" s="71"/>
      <c r="W21" s="71"/>
      <c r="X21" s="71"/>
      <c r="Y21" s="71"/>
      <c r="Z21" s="71"/>
    </row>
    <row r="22" spans="1:26" ht="15.75" customHeight="1" x14ac:dyDescent="0.3">
      <c r="A22" s="71"/>
      <c r="B22" s="78">
        <v>2</v>
      </c>
      <c r="C22" s="83"/>
      <c r="D22" s="83"/>
      <c r="E22" s="83"/>
      <c r="F22" s="83"/>
      <c r="G22" s="83"/>
      <c r="H22" s="83"/>
      <c r="I22" s="83"/>
      <c r="J22" s="83"/>
      <c r="K22" s="71"/>
      <c r="L22" s="71"/>
      <c r="M22" s="71"/>
      <c r="N22" s="71"/>
      <c r="O22" s="71"/>
      <c r="P22" s="71"/>
      <c r="Q22" s="71"/>
      <c r="R22" s="71"/>
      <c r="S22" s="71"/>
      <c r="T22" s="71"/>
      <c r="U22" s="71"/>
      <c r="V22" s="71"/>
      <c r="W22" s="71"/>
      <c r="X22" s="71"/>
      <c r="Y22" s="71"/>
      <c r="Z22" s="71"/>
    </row>
    <row r="23" spans="1:26" ht="15.75" customHeight="1" x14ac:dyDescent="0.3">
      <c r="A23" s="71"/>
      <c r="B23" s="78">
        <v>3</v>
      </c>
      <c r="C23" s="83"/>
      <c r="D23" s="83"/>
      <c r="E23" s="83"/>
      <c r="F23" s="83"/>
      <c r="G23" s="83"/>
      <c r="H23" s="83"/>
      <c r="I23" s="83"/>
      <c r="J23" s="83"/>
      <c r="K23" s="71"/>
      <c r="L23" s="71"/>
      <c r="M23" s="71"/>
      <c r="N23" s="71"/>
      <c r="O23" s="71"/>
      <c r="P23" s="71"/>
      <c r="Q23" s="71"/>
      <c r="R23" s="71"/>
      <c r="S23" s="71"/>
      <c r="T23" s="71"/>
      <c r="U23" s="71"/>
      <c r="V23" s="71"/>
      <c r="W23" s="71"/>
      <c r="X23" s="71"/>
      <c r="Y23" s="71"/>
      <c r="Z23" s="71"/>
    </row>
    <row r="24" spans="1:26" ht="15.75" customHeight="1" x14ac:dyDescent="0.3">
      <c r="A24" s="71"/>
      <c r="B24" s="85" t="s">
        <v>108</v>
      </c>
      <c r="C24" s="86"/>
      <c r="D24" s="86"/>
      <c r="E24" s="86"/>
      <c r="F24" s="86"/>
      <c r="G24" s="86"/>
      <c r="H24" s="86"/>
      <c r="I24" s="86"/>
      <c r="J24" s="86"/>
      <c r="K24" s="71"/>
      <c r="L24" s="71"/>
      <c r="M24" s="71"/>
      <c r="N24" s="71"/>
      <c r="O24" s="71"/>
      <c r="P24" s="71"/>
      <c r="Q24" s="71"/>
      <c r="R24" s="71"/>
      <c r="S24" s="71"/>
      <c r="T24" s="71"/>
      <c r="U24" s="71"/>
      <c r="V24" s="71"/>
      <c r="W24" s="71"/>
      <c r="X24" s="71"/>
      <c r="Y24" s="71"/>
      <c r="Z24" s="71"/>
    </row>
    <row r="25" spans="1:26" ht="15.75" customHeight="1" x14ac:dyDescent="0.3">
      <c r="A25" s="71"/>
      <c r="B25" s="88" t="s">
        <v>109</v>
      </c>
      <c r="C25" s="82">
        <f>COUNTIFS(C21:C24,"*")</f>
        <v>0</v>
      </c>
      <c r="D25" s="82">
        <f>COUNTIFS(C21:C24,"*",D21:D24,"V")</f>
        <v>0</v>
      </c>
      <c r="E25" s="82">
        <f>COUNTIFS(C21:C24,"*",E21:E24,"V")</f>
        <v>0</v>
      </c>
      <c r="F25" s="82">
        <f>COUNTIFS(C21:C24,"*",F21:F24,"V")</f>
        <v>0</v>
      </c>
      <c r="G25" s="89"/>
      <c r="H25" s="89"/>
      <c r="I25" s="89"/>
      <c r="J25" s="89"/>
      <c r="K25" s="71"/>
      <c r="L25" s="71"/>
      <c r="M25" s="71"/>
      <c r="N25" s="71"/>
      <c r="O25" s="71"/>
      <c r="P25" s="71"/>
      <c r="Q25" s="71"/>
      <c r="R25" s="71"/>
      <c r="S25" s="71"/>
      <c r="T25" s="71"/>
      <c r="U25" s="71"/>
      <c r="V25" s="71"/>
      <c r="W25" s="71"/>
      <c r="X25" s="71"/>
      <c r="Y25" s="71"/>
      <c r="Z25" s="71"/>
    </row>
    <row r="26" spans="1:26" ht="15.75" customHeight="1" x14ac:dyDescent="0.3">
      <c r="A26" s="71"/>
      <c r="B26" s="317" t="s">
        <v>111</v>
      </c>
      <c r="C26" s="318"/>
      <c r="D26" s="318"/>
      <c r="E26" s="318"/>
      <c r="F26" s="318"/>
      <c r="G26" s="318"/>
      <c r="H26" s="318"/>
      <c r="I26" s="318"/>
      <c r="J26" s="319"/>
      <c r="K26" s="71"/>
      <c r="L26" s="71"/>
      <c r="M26" s="71"/>
      <c r="N26" s="71"/>
      <c r="O26" s="71"/>
      <c r="P26" s="71"/>
      <c r="Q26" s="71"/>
      <c r="R26" s="71"/>
      <c r="S26" s="71"/>
      <c r="T26" s="71"/>
      <c r="U26" s="71"/>
      <c r="V26" s="71"/>
      <c r="W26" s="71"/>
      <c r="X26" s="71"/>
      <c r="Y26" s="71"/>
      <c r="Z26" s="71"/>
    </row>
    <row r="27" spans="1:26" ht="15.75" customHeight="1" x14ac:dyDescent="0.3">
      <c r="A27" s="71"/>
      <c r="B27" s="78">
        <v>1</v>
      </c>
      <c r="C27" s="82"/>
      <c r="D27" s="82"/>
      <c r="E27" s="82"/>
      <c r="F27" s="82"/>
      <c r="G27" s="82"/>
      <c r="H27" s="82"/>
      <c r="I27" s="82"/>
      <c r="J27" s="82"/>
      <c r="K27" s="71"/>
      <c r="L27" s="71"/>
      <c r="M27" s="71"/>
      <c r="N27" s="71"/>
      <c r="O27" s="71"/>
      <c r="P27" s="71"/>
      <c r="Q27" s="71"/>
      <c r="R27" s="71"/>
      <c r="S27" s="71"/>
      <c r="T27" s="71"/>
      <c r="U27" s="71"/>
      <c r="V27" s="71"/>
      <c r="W27" s="71"/>
      <c r="X27" s="71"/>
      <c r="Y27" s="71"/>
      <c r="Z27" s="71"/>
    </row>
    <row r="28" spans="1:26" ht="15.75" customHeight="1" x14ac:dyDescent="0.3">
      <c r="A28" s="71"/>
      <c r="B28" s="78">
        <v>2</v>
      </c>
      <c r="C28" s="83"/>
      <c r="D28" s="83"/>
      <c r="E28" s="83"/>
      <c r="F28" s="83"/>
      <c r="G28" s="83"/>
      <c r="H28" s="83"/>
      <c r="I28" s="83"/>
      <c r="J28" s="83"/>
      <c r="K28" s="71"/>
      <c r="L28" s="71"/>
      <c r="M28" s="71"/>
      <c r="N28" s="71"/>
      <c r="O28" s="71"/>
      <c r="P28" s="71"/>
      <c r="Q28" s="71"/>
      <c r="R28" s="71"/>
      <c r="S28" s="71"/>
      <c r="T28" s="71"/>
      <c r="U28" s="71"/>
      <c r="V28" s="71"/>
      <c r="W28" s="71"/>
      <c r="X28" s="71"/>
      <c r="Y28" s="71"/>
      <c r="Z28" s="71"/>
    </row>
    <row r="29" spans="1:26" ht="15.75" customHeight="1" x14ac:dyDescent="0.3">
      <c r="A29" s="71"/>
      <c r="B29" s="78">
        <v>3</v>
      </c>
      <c r="C29" s="83"/>
      <c r="D29" s="83"/>
      <c r="E29" s="83"/>
      <c r="F29" s="83"/>
      <c r="G29" s="83"/>
      <c r="H29" s="83"/>
      <c r="I29" s="83"/>
      <c r="J29" s="83"/>
      <c r="K29" s="71"/>
      <c r="L29" s="71"/>
      <c r="M29" s="71"/>
      <c r="N29" s="71"/>
      <c r="O29" s="71"/>
      <c r="P29" s="71"/>
      <c r="Q29" s="71"/>
      <c r="R29" s="71"/>
      <c r="S29" s="71"/>
      <c r="T29" s="71"/>
      <c r="U29" s="71"/>
      <c r="V29" s="71"/>
      <c r="W29" s="71"/>
      <c r="X29" s="71"/>
      <c r="Y29" s="71"/>
      <c r="Z29" s="71"/>
    </row>
    <row r="30" spans="1:26" ht="15.75" customHeight="1" x14ac:dyDescent="0.3">
      <c r="A30" s="71"/>
      <c r="B30" s="85" t="s">
        <v>108</v>
      </c>
      <c r="C30" s="86"/>
      <c r="D30" s="86"/>
      <c r="E30" s="86"/>
      <c r="F30" s="86"/>
      <c r="G30" s="86"/>
      <c r="H30" s="86"/>
      <c r="I30" s="86"/>
      <c r="J30" s="86"/>
      <c r="K30" s="71"/>
      <c r="L30" s="71"/>
      <c r="M30" s="71"/>
      <c r="N30" s="71"/>
      <c r="O30" s="71"/>
      <c r="P30" s="71"/>
      <c r="Q30" s="71"/>
      <c r="R30" s="71"/>
      <c r="S30" s="71"/>
      <c r="T30" s="71"/>
      <c r="U30" s="71"/>
      <c r="V30" s="71"/>
      <c r="W30" s="71"/>
      <c r="X30" s="71"/>
      <c r="Y30" s="71"/>
      <c r="Z30" s="71"/>
    </row>
    <row r="31" spans="1:26" ht="15.75" customHeight="1" x14ac:dyDescent="0.3">
      <c r="A31" s="71"/>
      <c r="B31" s="88" t="s">
        <v>109</v>
      </c>
      <c r="C31" s="79">
        <f>COUNTIFS(C27:C30,"*")</f>
        <v>0</v>
      </c>
      <c r="D31" s="79">
        <f>COUNTIFS(C27:C30,"*",D27:D30,"V")</f>
        <v>0</v>
      </c>
      <c r="E31" s="79">
        <f>COUNTIFS(C27:C30,"*",E27:E30,"V")</f>
        <v>0</v>
      </c>
      <c r="F31" s="79">
        <f>COUNTIFS(C27:C30,"*",F27:F30,"V")</f>
        <v>0</v>
      </c>
      <c r="G31" s="90"/>
      <c r="H31" s="90"/>
      <c r="I31" s="90"/>
      <c r="J31" s="90"/>
      <c r="K31" s="71"/>
      <c r="L31" s="71"/>
      <c r="M31" s="71"/>
      <c r="N31" s="71"/>
      <c r="O31" s="71"/>
      <c r="P31" s="71"/>
      <c r="Q31" s="71"/>
      <c r="R31" s="71"/>
      <c r="S31" s="71"/>
      <c r="T31" s="71"/>
      <c r="U31" s="71"/>
      <c r="V31" s="71"/>
      <c r="W31" s="71"/>
      <c r="X31" s="71"/>
      <c r="Y31" s="71"/>
      <c r="Z31" s="71"/>
    </row>
    <row r="32" spans="1:26" ht="15.75" customHeight="1" x14ac:dyDescent="0.3">
      <c r="A32" s="71"/>
      <c r="B32" s="71"/>
      <c r="C32" s="71"/>
      <c r="D32" s="71"/>
      <c r="E32" s="71"/>
      <c r="F32" s="71"/>
      <c r="G32" s="71"/>
      <c r="H32" s="71"/>
      <c r="I32" s="71"/>
      <c r="J32" s="71"/>
      <c r="K32" s="71"/>
      <c r="L32" s="71"/>
      <c r="M32" s="71"/>
      <c r="N32" s="71"/>
      <c r="O32" s="71"/>
      <c r="P32" s="71"/>
      <c r="Q32" s="71"/>
      <c r="R32" s="71"/>
      <c r="S32" s="71"/>
      <c r="T32" s="71"/>
      <c r="U32" s="71"/>
      <c r="V32" s="71"/>
      <c r="W32" s="71"/>
      <c r="X32" s="71"/>
      <c r="Y32" s="71"/>
      <c r="Z32" s="71"/>
    </row>
    <row r="33" spans="1:26" ht="15.75" customHeight="1" x14ac:dyDescent="0.3">
      <c r="A33" s="71"/>
      <c r="B33" s="71"/>
      <c r="C33" s="71"/>
      <c r="D33" s="71"/>
      <c r="E33" s="71"/>
      <c r="F33" s="71"/>
      <c r="G33" s="71"/>
      <c r="H33" s="71"/>
      <c r="I33" s="71"/>
      <c r="J33" s="71"/>
      <c r="K33" s="71"/>
      <c r="L33" s="71"/>
      <c r="M33" s="71"/>
      <c r="N33" s="71"/>
      <c r="O33" s="71"/>
      <c r="P33" s="71"/>
      <c r="Q33" s="71"/>
      <c r="R33" s="71"/>
      <c r="S33" s="71"/>
      <c r="T33" s="71"/>
      <c r="U33" s="71"/>
      <c r="V33" s="71"/>
      <c r="W33" s="71"/>
      <c r="X33" s="71"/>
      <c r="Y33" s="71"/>
      <c r="Z33" s="71"/>
    </row>
    <row r="34" spans="1:26" ht="15.75" customHeight="1" x14ac:dyDescent="0.3">
      <c r="A34" s="71"/>
      <c r="B34" s="71"/>
      <c r="C34" s="71"/>
      <c r="D34" s="71"/>
      <c r="E34" s="71"/>
      <c r="F34" s="71"/>
      <c r="G34" s="71"/>
      <c r="H34" s="71"/>
      <c r="I34" s="71"/>
      <c r="J34" s="71"/>
      <c r="K34" s="71"/>
      <c r="L34" s="71"/>
      <c r="M34" s="71"/>
      <c r="N34" s="71"/>
      <c r="O34" s="71"/>
      <c r="P34" s="71"/>
      <c r="Q34" s="71"/>
      <c r="R34" s="71"/>
      <c r="S34" s="71"/>
      <c r="T34" s="71"/>
      <c r="U34" s="71"/>
      <c r="V34" s="71"/>
      <c r="W34" s="71"/>
      <c r="X34" s="71"/>
      <c r="Y34" s="71"/>
      <c r="Z34" s="71"/>
    </row>
    <row r="35" spans="1:26" ht="15.75" customHeight="1" x14ac:dyDescent="0.3">
      <c r="A35" s="71"/>
      <c r="B35" s="71"/>
      <c r="C35" s="71"/>
      <c r="D35" s="71"/>
      <c r="E35" s="71"/>
      <c r="F35" s="71"/>
      <c r="G35" s="71"/>
      <c r="H35" s="71"/>
      <c r="I35" s="71"/>
      <c r="J35" s="71"/>
      <c r="K35" s="71"/>
      <c r="L35" s="71"/>
      <c r="M35" s="71"/>
      <c r="N35" s="71"/>
      <c r="O35" s="71"/>
      <c r="P35" s="71"/>
      <c r="Q35" s="71"/>
      <c r="R35" s="71"/>
      <c r="S35" s="71"/>
      <c r="T35" s="71"/>
      <c r="U35" s="71"/>
      <c r="V35" s="71"/>
      <c r="W35" s="71"/>
      <c r="X35" s="71"/>
      <c r="Y35" s="71"/>
      <c r="Z35" s="71"/>
    </row>
    <row r="36" spans="1:26" ht="15.75" customHeight="1" x14ac:dyDescent="0.3">
      <c r="A36" s="71"/>
      <c r="B36" s="71"/>
      <c r="C36" s="71"/>
      <c r="D36" s="71"/>
      <c r="E36" s="71"/>
      <c r="F36" s="71"/>
      <c r="G36" s="71"/>
      <c r="H36" s="71"/>
      <c r="I36" s="71"/>
      <c r="J36" s="71"/>
      <c r="K36" s="71"/>
      <c r="L36" s="71"/>
      <c r="M36" s="71"/>
      <c r="N36" s="71"/>
      <c r="O36" s="71"/>
      <c r="P36" s="71"/>
      <c r="Q36" s="71"/>
      <c r="R36" s="71"/>
      <c r="S36" s="71"/>
      <c r="T36" s="71"/>
      <c r="U36" s="71"/>
      <c r="V36" s="71"/>
      <c r="W36" s="71"/>
      <c r="X36" s="71"/>
      <c r="Y36" s="71"/>
      <c r="Z36" s="71"/>
    </row>
    <row r="37" spans="1:26" ht="15.75" customHeight="1" x14ac:dyDescent="0.3">
      <c r="A37" s="71"/>
      <c r="B37" s="71"/>
      <c r="C37" s="71"/>
      <c r="D37" s="71"/>
      <c r="E37" s="71"/>
      <c r="F37" s="71"/>
      <c r="G37" s="71"/>
      <c r="H37" s="71"/>
      <c r="I37" s="71"/>
      <c r="J37" s="71"/>
      <c r="K37" s="71"/>
      <c r="L37" s="71"/>
      <c r="M37" s="71"/>
      <c r="N37" s="71"/>
      <c r="O37" s="71"/>
      <c r="P37" s="71"/>
      <c r="Q37" s="71"/>
      <c r="R37" s="71"/>
      <c r="S37" s="71"/>
      <c r="T37" s="71"/>
      <c r="U37" s="71"/>
      <c r="V37" s="71"/>
      <c r="W37" s="71"/>
      <c r="X37" s="71"/>
      <c r="Y37" s="71"/>
      <c r="Z37" s="71"/>
    </row>
    <row r="38" spans="1:26" ht="15.75" customHeight="1" x14ac:dyDescent="0.3">
      <c r="A38" s="71"/>
      <c r="B38" s="71"/>
      <c r="C38" s="71"/>
      <c r="D38" s="71"/>
      <c r="E38" s="71"/>
      <c r="F38" s="71"/>
      <c r="G38" s="71"/>
      <c r="H38" s="71"/>
      <c r="I38" s="71"/>
      <c r="J38" s="71"/>
      <c r="K38" s="71"/>
      <c r="L38" s="71"/>
      <c r="M38" s="71"/>
      <c r="N38" s="71"/>
      <c r="O38" s="71"/>
      <c r="P38" s="71"/>
      <c r="Q38" s="71"/>
      <c r="R38" s="71"/>
      <c r="S38" s="71"/>
      <c r="T38" s="71"/>
      <c r="U38" s="71"/>
      <c r="V38" s="71"/>
      <c r="W38" s="71"/>
      <c r="X38" s="71"/>
      <c r="Y38" s="71"/>
      <c r="Z38" s="71"/>
    </row>
    <row r="39" spans="1:26" ht="15.75" customHeight="1" x14ac:dyDescent="0.3">
      <c r="A39" s="71"/>
      <c r="B39" s="71"/>
      <c r="C39" s="71"/>
      <c r="D39" s="71"/>
      <c r="E39" s="71"/>
      <c r="F39" s="71"/>
      <c r="G39" s="71"/>
      <c r="H39" s="71"/>
      <c r="I39" s="71"/>
      <c r="J39" s="71"/>
      <c r="K39" s="71"/>
      <c r="L39" s="71"/>
      <c r="M39" s="71"/>
      <c r="N39" s="71"/>
      <c r="O39" s="71"/>
      <c r="P39" s="71"/>
      <c r="Q39" s="71"/>
      <c r="R39" s="71"/>
      <c r="S39" s="71"/>
      <c r="T39" s="71"/>
      <c r="U39" s="71"/>
      <c r="V39" s="71"/>
      <c r="W39" s="71"/>
      <c r="X39" s="71"/>
      <c r="Y39" s="71"/>
      <c r="Z39" s="71"/>
    </row>
    <row r="40" spans="1:26" ht="15.75" customHeight="1" x14ac:dyDescent="0.3">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row>
    <row r="41" spans="1:26" ht="15.75" customHeight="1" x14ac:dyDescent="0.3">
      <c r="A41" s="71"/>
      <c r="B41" s="71"/>
      <c r="C41" s="71"/>
      <c r="D41" s="71"/>
      <c r="E41" s="71"/>
      <c r="F41" s="71"/>
      <c r="G41" s="71"/>
      <c r="H41" s="71"/>
      <c r="I41" s="71"/>
      <c r="J41" s="71"/>
      <c r="K41" s="71"/>
      <c r="L41" s="71"/>
      <c r="M41" s="71"/>
      <c r="N41" s="71"/>
      <c r="O41" s="71"/>
      <c r="P41" s="71"/>
      <c r="Q41" s="71"/>
      <c r="R41" s="71"/>
      <c r="S41" s="71"/>
      <c r="T41" s="71"/>
      <c r="U41" s="71"/>
      <c r="V41" s="71"/>
      <c r="W41" s="71"/>
      <c r="X41" s="71"/>
      <c r="Y41" s="71"/>
      <c r="Z41" s="71"/>
    </row>
    <row r="42" spans="1:26" ht="15.75" customHeight="1" x14ac:dyDescent="0.3">
      <c r="A42" s="71"/>
      <c r="B42" s="71"/>
      <c r="C42" s="71"/>
      <c r="D42" s="71"/>
      <c r="E42" s="71"/>
      <c r="F42" s="71"/>
      <c r="G42" s="71"/>
      <c r="H42" s="71"/>
      <c r="I42" s="71"/>
      <c r="J42" s="71"/>
      <c r="K42" s="71"/>
      <c r="L42" s="71"/>
      <c r="M42" s="71"/>
      <c r="N42" s="71"/>
      <c r="O42" s="71"/>
      <c r="P42" s="71"/>
      <c r="Q42" s="71"/>
      <c r="R42" s="71"/>
      <c r="S42" s="71"/>
      <c r="T42" s="71"/>
      <c r="U42" s="71"/>
      <c r="V42" s="71"/>
      <c r="W42" s="71"/>
      <c r="X42" s="71"/>
      <c r="Y42" s="71"/>
      <c r="Z42" s="71"/>
    </row>
    <row r="43" spans="1:26" ht="15.75" customHeight="1" x14ac:dyDescent="0.3">
      <c r="A43" s="71"/>
      <c r="B43" s="71"/>
      <c r="C43" s="71"/>
      <c r="D43" s="71"/>
      <c r="E43" s="71"/>
      <c r="F43" s="71"/>
      <c r="G43" s="71"/>
      <c r="H43" s="71"/>
      <c r="I43" s="71"/>
      <c r="J43" s="71"/>
      <c r="K43" s="71"/>
      <c r="L43" s="71"/>
      <c r="M43" s="71"/>
      <c r="N43" s="71"/>
      <c r="O43" s="71"/>
      <c r="P43" s="71"/>
      <c r="Q43" s="71"/>
      <c r="R43" s="71"/>
      <c r="S43" s="71"/>
      <c r="T43" s="71"/>
      <c r="U43" s="71"/>
      <c r="V43" s="71"/>
      <c r="W43" s="71"/>
      <c r="X43" s="71"/>
      <c r="Y43" s="71"/>
      <c r="Z43" s="71"/>
    </row>
    <row r="44" spans="1:26" ht="15.75" customHeight="1" x14ac:dyDescent="0.3">
      <c r="A44" s="71"/>
      <c r="B44" s="71"/>
      <c r="C44" s="71"/>
      <c r="D44" s="71"/>
      <c r="E44" s="71"/>
      <c r="F44" s="71"/>
      <c r="G44" s="71"/>
      <c r="H44" s="71"/>
      <c r="I44" s="71"/>
      <c r="J44" s="71"/>
      <c r="K44" s="71"/>
      <c r="L44" s="71"/>
      <c r="M44" s="71"/>
      <c r="N44" s="71"/>
      <c r="O44" s="71"/>
      <c r="P44" s="71"/>
      <c r="Q44" s="71"/>
      <c r="R44" s="71"/>
      <c r="S44" s="71"/>
      <c r="T44" s="71"/>
      <c r="U44" s="71"/>
      <c r="V44" s="71"/>
      <c r="W44" s="71"/>
      <c r="X44" s="71"/>
      <c r="Y44" s="71"/>
      <c r="Z44" s="71"/>
    </row>
    <row r="45" spans="1:26" ht="15.75" customHeight="1" x14ac:dyDescent="0.3">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71"/>
    </row>
    <row r="46" spans="1:26" ht="15.75" customHeight="1" x14ac:dyDescent="0.3">
      <c r="A46" s="71"/>
      <c r="B46" s="71"/>
      <c r="C46" s="71"/>
      <c r="D46" s="71"/>
      <c r="E46" s="71"/>
      <c r="F46" s="71"/>
      <c r="G46" s="71"/>
      <c r="H46" s="71"/>
      <c r="I46" s="71"/>
      <c r="J46" s="71"/>
      <c r="K46" s="71"/>
      <c r="L46" s="71"/>
      <c r="M46" s="71"/>
      <c r="N46" s="71"/>
      <c r="O46" s="71"/>
      <c r="P46" s="71"/>
      <c r="Q46" s="71"/>
      <c r="R46" s="71"/>
      <c r="S46" s="71"/>
      <c r="T46" s="71"/>
      <c r="U46" s="71"/>
      <c r="V46" s="71"/>
      <c r="W46" s="71"/>
      <c r="X46" s="71"/>
      <c r="Y46" s="71"/>
      <c r="Z46" s="71"/>
    </row>
    <row r="47" spans="1:26" ht="15.75" customHeight="1" x14ac:dyDescent="0.3">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71"/>
    </row>
    <row r="48" spans="1:26" ht="15.75" customHeight="1" x14ac:dyDescent="0.3">
      <c r="A48" s="71"/>
      <c r="B48" s="71"/>
      <c r="C48" s="71"/>
      <c r="D48" s="71"/>
      <c r="E48" s="71"/>
      <c r="F48" s="71"/>
      <c r="G48" s="71"/>
      <c r="H48" s="71"/>
      <c r="I48" s="71"/>
      <c r="J48" s="71"/>
      <c r="K48" s="71"/>
      <c r="L48" s="71"/>
      <c r="M48" s="71"/>
      <c r="N48" s="71"/>
      <c r="O48" s="71"/>
      <c r="P48" s="71"/>
      <c r="Q48" s="71"/>
      <c r="R48" s="71"/>
      <c r="S48" s="71"/>
      <c r="T48" s="71"/>
      <c r="U48" s="71"/>
      <c r="V48" s="71"/>
      <c r="W48" s="71"/>
      <c r="X48" s="71"/>
      <c r="Y48" s="71"/>
      <c r="Z48" s="71"/>
    </row>
    <row r="49" spans="1:26" ht="15.75" customHeight="1" x14ac:dyDescent="0.3">
      <c r="A49" s="71"/>
      <c r="B49" s="71"/>
      <c r="C49" s="71"/>
      <c r="D49" s="71"/>
      <c r="E49" s="71"/>
      <c r="F49" s="71"/>
      <c r="G49" s="71"/>
      <c r="H49" s="71"/>
      <c r="I49" s="71"/>
      <c r="J49" s="71"/>
      <c r="K49" s="71"/>
      <c r="L49" s="71"/>
      <c r="M49" s="71"/>
      <c r="N49" s="71"/>
      <c r="O49" s="71"/>
      <c r="P49" s="71"/>
      <c r="Q49" s="71"/>
      <c r="R49" s="71"/>
      <c r="S49" s="71"/>
      <c r="T49" s="71"/>
      <c r="U49" s="71"/>
      <c r="V49" s="71"/>
      <c r="W49" s="71"/>
      <c r="X49" s="71"/>
      <c r="Y49" s="71"/>
      <c r="Z49" s="71"/>
    </row>
    <row r="50" spans="1:26" ht="15.75" customHeight="1" x14ac:dyDescent="0.3">
      <c r="A50" s="71"/>
      <c r="B50" s="71"/>
      <c r="C50" s="71"/>
      <c r="D50" s="71"/>
      <c r="E50" s="71"/>
      <c r="F50" s="71"/>
      <c r="G50" s="71"/>
      <c r="H50" s="71"/>
      <c r="I50" s="71"/>
      <c r="J50" s="71"/>
      <c r="K50" s="71"/>
      <c r="L50" s="71"/>
      <c r="M50" s="71"/>
      <c r="N50" s="71"/>
      <c r="O50" s="71"/>
      <c r="P50" s="71"/>
      <c r="Q50" s="71"/>
      <c r="R50" s="71"/>
      <c r="S50" s="71"/>
      <c r="T50" s="71"/>
      <c r="U50" s="71"/>
      <c r="V50" s="71"/>
      <c r="W50" s="71"/>
      <c r="X50" s="71"/>
      <c r="Y50" s="71"/>
      <c r="Z50" s="71"/>
    </row>
    <row r="51" spans="1:26" ht="15.75" customHeight="1" x14ac:dyDescent="0.3">
      <c r="A51" s="71"/>
      <c r="B51" s="71"/>
      <c r="C51" s="71"/>
      <c r="D51" s="71"/>
      <c r="E51" s="71"/>
      <c r="F51" s="71"/>
      <c r="G51" s="71"/>
      <c r="H51" s="71"/>
      <c r="I51" s="71"/>
      <c r="J51" s="71"/>
      <c r="K51" s="71"/>
      <c r="L51" s="71"/>
      <c r="M51" s="71"/>
      <c r="N51" s="71"/>
      <c r="O51" s="71"/>
      <c r="P51" s="71"/>
      <c r="Q51" s="71"/>
      <c r="R51" s="71"/>
      <c r="S51" s="71"/>
      <c r="T51" s="71"/>
      <c r="U51" s="71"/>
      <c r="V51" s="71"/>
      <c r="W51" s="71"/>
      <c r="X51" s="71"/>
      <c r="Y51" s="71"/>
      <c r="Z51" s="71"/>
    </row>
    <row r="52" spans="1:26" ht="15.75" customHeight="1" x14ac:dyDescent="0.3">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row>
    <row r="53" spans="1:26" ht="15.75" customHeight="1" x14ac:dyDescent="0.3">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row>
    <row r="54" spans="1:26" ht="15.75" customHeight="1" x14ac:dyDescent="0.3">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row>
    <row r="55" spans="1:26" ht="15.75" customHeight="1" x14ac:dyDescent="0.3">
      <c r="A55" s="71"/>
      <c r="B55" s="71"/>
      <c r="C55" s="71"/>
      <c r="D55" s="71"/>
      <c r="E55" s="71"/>
      <c r="F55" s="71"/>
      <c r="G55" s="71"/>
      <c r="H55" s="71"/>
      <c r="I55" s="71"/>
      <c r="J55" s="71"/>
      <c r="K55" s="71"/>
      <c r="L55" s="71"/>
      <c r="M55" s="71"/>
      <c r="N55" s="71"/>
      <c r="O55" s="71"/>
      <c r="P55" s="71"/>
      <c r="Q55" s="71"/>
      <c r="R55" s="71"/>
      <c r="S55" s="71"/>
      <c r="T55" s="71"/>
      <c r="U55" s="71"/>
      <c r="V55" s="71"/>
      <c r="W55" s="71"/>
      <c r="X55" s="71"/>
      <c r="Y55" s="71"/>
      <c r="Z55" s="71"/>
    </row>
    <row r="56" spans="1:26" ht="15.75" customHeight="1" x14ac:dyDescent="0.3">
      <c r="A56" s="71"/>
      <c r="B56" s="71"/>
      <c r="C56" s="71"/>
      <c r="D56" s="71"/>
      <c r="E56" s="71"/>
      <c r="F56" s="71"/>
      <c r="G56" s="71"/>
      <c r="H56" s="71"/>
      <c r="I56" s="71"/>
      <c r="J56" s="71"/>
      <c r="K56" s="71"/>
      <c r="L56" s="71"/>
      <c r="M56" s="71"/>
      <c r="N56" s="71"/>
      <c r="O56" s="71"/>
      <c r="P56" s="71"/>
      <c r="Q56" s="71"/>
      <c r="R56" s="71"/>
      <c r="S56" s="71"/>
      <c r="T56" s="71"/>
      <c r="U56" s="71"/>
      <c r="V56" s="71"/>
      <c r="W56" s="71"/>
      <c r="X56" s="71"/>
      <c r="Y56" s="71"/>
      <c r="Z56" s="71"/>
    </row>
    <row r="57" spans="1:26" ht="15.75" customHeight="1" x14ac:dyDescent="0.3">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71"/>
    </row>
    <row r="58" spans="1:26" ht="15.75" customHeight="1" x14ac:dyDescent="0.3">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row>
    <row r="59" spans="1:26" ht="15.75" customHeight="1" x14ac:dyDescent="0.3">
      <c r="A59" s="71"/>
      <c r="B59" s="71"/>
      <c r="C59" s="71"/>
      <c r="D59" s="71"/>
      <c r="E59" s="71"/>
      <c r="F59" s="71"/>
      <c r="G59" s="71"/>
      <c r="H59" s="71"/>
      <c r="I59" s="71"/>
      <c r="J59" s="71"/>
      <c r="K59" s="71"/>
      <c r="L59" s="71"/>
      <c r="M59" s="71"/>
      <c r="N59" s="71"/>
      <c r="O59" s="71"/>
      <c r="P59" s="71"/>
      <c r="Q59" s="71"/>
      <c r="R59" s="71"/>
      <c r="S59" s="71"/>
      <c r="T59" s="71"/>
      <c r="U59" s="71"/>
      <c r="V59" s="71"/>
      <c r="W59" s="71"/>
      <c r="X59" s="71"/>
      <c r="Y59" s="71"/>
      <c r="Z59" s="71"/>
    </row>
    <row r="60" spans="1:26" ht="15.75" customHeight="1" x14ac:dyDescent="0.3">
      <c r="A60" s="71"/>
      <c r="B60" s="71"/>
      <c r="C60" s="71"/>
      <c r="D60" s="71"/>
      <c r="E60" s="71"/>
      <c r="F60" s="71"/>
      <c r="G60" s="71"/>
      <c r="H60" s="71"/>
      <c r="I60" s="71"/>
      <c r="J60" s="71"/>
      <c r="K60" s="71"/>
      <c r="L60" s="71"/>
      <c r="M60" s="71"/>
      <c r="N60" s="71"/>
      <c r="O60" s="71"/>
      <c r="P60" s="71"/>
      <c r="Q60" s="71"/>
      <c r="R60" s="71"/>
      <c r="S60" s="71"/>
      <c r="T60" s="71"/>
      <c r="U60" s="71"/>
      <c r="V60" s="71"/>
      <c r="W60" s="71"/>
      <c r="X60" s="71"/>
      <c r="Y60" s="71"/>
      <c r="Z60" s="71"/>
    </row>
    <row r="61" spans="1:26" ht="15.75" customHeight="1" x14ac:dyDescent="0.3">
      <c r="A61" s="71"/>
      <c r="B61" s="71"/>
      <c r="C61" s="71"/>
      <c r="D61" s="71"/>
      <c r="E61" s="71"/>
      <c r="F61" s="71"/>
      <c r="G61" s="71"/>
      <c r="H61" s="71"/>
      <c r="I61" s="71"/>
      <c r="J61" s="71"/>
      <c r="K61" s="71"/>
      <c r="L61" s="71"/>
      <c r="M61" s="71"/>
      <c r="N61" s="71"/>
      <c r="O61" s="71"/>
      <c r="P61" s="71"/>
      <c r="Q61" s="71"/>
      <c r="R61" s="71"/>
      <c r="S61" s="71"/>
      <c r="T61" s="71"/>
      <c r="U61" s="71"/>
      <c r="V61" s="71"/>
      <c r="W61" s="71"/>
      <c r="X61" s="71"/>
      <c r="Y61" s="71"/>
      <c r="Z61" s="71"/>
    </row>
    <row r="62" spans="1:26" ht="15.75" customHeight="1" x14ac:dyDescent="0.3">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row>
    <row r="63" spans="1:26" ht="15.75" customHeight="1" x14ac:dyDescent="0.3">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row>
    <row r="64" spans="1:26" ht="15.75" customHeight="1" x14ac:dyDescent="0.3">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row>
    <row r="65" spans="1:26" ht="15.75" customHeight="1" x14ac:dyDescent="0.3">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row>
    <row r="66" spans="1:26" ht="15.75" customHeight="1" x14ac:dyDescent="0.3">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row>
    <row r="67" spans="1:26" ht="15.75" customHeight="1" x14ac:dyDescent="0.3">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row>
    <row r="68" spans="1:26" ht="15.75" customHeight="1" x14ac:dyDescent="0.3">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row>
    <row r="69" spans="1:26" ht="15.75" customHeight="1" x14ac:dyDescent="0.3">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row>
    <row r="70" spans="1:26" ht="15.75" customHeight="1" x14ac:dyDescent="0.3">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row>
    <row r="71" spans="1:26" ht="15.75" customHeight="1" x14ac:dyDescent="0.3">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row>
    <row r="72" spans="1:26" ht="15.75" customHeight="1" x14ac:dyDescent="0.3">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row>
    <row r="73" spans="1:26" ht="15.75" customHeight="1" x14ac:dyDescent="0.3">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row>
    <row r="74" spans="1:26" ht="15.75" customHeight="1" x14ac:dyDescent="0.3">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row>
    <row r="75" spans="1:26" ht="15.75" customHeight="1" x14ac:dyDescent="0.3">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row>
    <row r="76" spans="1:26" ht="15.75" customHeight="1" x14ac:dyDescent="0.3">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row>
    <row r="77" spans="1:26" ht="15.75" customHeight="1" x14ac:dyDescent="0.3">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row>
    <row r="78" spans="1:26" ht="15.75" customHeight="1" x14ac:dyDescent="0.3">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row>
    <row r="79" spans="1:26" ht="15.75" customHeight="1" x14ac:dyDescent="0.3">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row>
    <row r="80" spans="1:26" ht="15.75" customHeight="1" x14ac:dyDescent="0.3">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row>
    <row r="81" spans="1:26" ht="15.75" customHeight="1" x14ac:dyDescent="0.3">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row>
    <row r="82" spans="1:26" ht="15.75" customHeight="1" x14ac:dyDescent="0.3">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row>
    <row r="83" spans="1:26" ht="15.75" customHeight="1" x14ac:dyDescent="0.3">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row>
    <row r="84" spans="1:26" ht="15.75" customHeight="1" x14ac:dyDescent="0.3">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row>
    <row r="85" spans="1:26" ht="15.75" customHeight="1" x14ac:dyDescent="0.3">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row>
    <row r="86" spans="1:26" ht="15.75" customHeight="1" x14ac:dyDescent="0.3">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row>
    <row r="87" spans="1:26" ht="15.75" customHeight="1" x14ac:dyDescent="0.3">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row>
    <row r="88" spans="1:26" ht="15.75" customHeight="1" x14ac:dyDescent="0.3">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row>
    <row r="89" spans="1:26" ht="15.75" customHeight="1" x14ac:dyDescent="0.3">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row>
    <row r="90" spans="1:26" ht="15.75" customHeight="1" x14ac:dyDescent="0.3">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row>
    <row r="91" spans="1:26" ht="15.75" customHeight="1" x14ac:dyDescent="0.3">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row>
    <row r="92" spans="1:26" ht="15.75" customHeight="1" x14ac:dyDescent="0.3">
      <c r="A92" s="71"/>
      <c r="B92" s="71"/>
      <c r="C92" s="71"/>
      <c r="D92" s="71"/>
      <c r="E92" s="71"/>
      <c r="F92" s="71"/>
      <c r="G92" s="71"/>
      <c r="H92" s="71"/>
      <c r="I92" s="71"/>
      <c r="J92" s="71"/>
      <c r="K92" s="71"/>
      <c r="L92" s="71"/>
      <c r="M92" s="71"/>
      <c r="N92" s="71"/>
      <c r="O92" s="71"/>
      <c r="P92" s="71"/>
      <c r="Q92" s="71"/>
      <c r="R92" s="71"/>
      <c r="S92" s="71"/>
      <c r="T92" s="71"/>
      <c r="U92" s="71"/>
      <c r="V92" s="71"/>
      <c r="W92" s="71"/>
      <c r="X92" s="71"/>
      <c r="Y92" s="71"/>
      <c r="Z92" s="71"/>
    </row>
    <row r="93" spans="1:26" ht="15.75" customHeight="1" x14ac:dyDescent="0.3">
      <c r="A93" s="71"/>
      <c r="B93" s="71"/>
      <c r="C93" s="71"/>
      <c r="D93" s="71"/>
      <c r="E93" s="71"/>
      <c r="F93" s="71"/>
      <c r="G93" s="71"/>
      <c r="H93" s="71"/>
      <c r="I93" s="71"/>
      <c r="J93" s="71"/>
      <c r="K93" s="71"/>
      <c r="L93" s="71"/>
      <c r="M93" s="71"/>
      <c r="N93" s="71"/>
      <c r="O93" s="71"/>
      <c r="P93" s="71"/>
      <c r="Q93" s="71"/>
      <c r="R93" s="71"/>
      <c r="S93" s="71"/>
      <c r="T93" s="71"/>
      <c r="U93" s="71"/>
      <c r="V93" s="71"/>
      <c r="W93" s="71"/>
      <c r="X93" s="71"/>
      <c r="Y93" s="71"/>
      <c r="Z93" s="71"/>
    </row>
    <row r="94" spans="1:26" ht="15.75" customHeight="1" x14ac:dyDescent="0.3">
      <c r="A94" s="71"/>
      <c r="B94" s="71"/>
      <c r="C94" s="71"/>
      <c r="D94" s="71"/>
      <c r="E94" s="71"/>
      <c r="F94" s="71"/>
      <c r="G94" s="71"/>
      <c r="H94" s="71"/>
      <c r="I94" s="71"/>
      <c r="J94" s="71"/>
      <c r="K94" s="71"/>
      <c r="L94" s="71"/>
      <c r="M94" s="71"/>
      <c r="N94" s="71"/>
      <c r="O94" s="71"/>
      <c r="P94" s="71"/>
      <c r="Q94" s="71"/>
      <c r="R94" s="71"/>
      <c r="S94" s="71"/>
      <c r="T94" s="71"/>
      <c r="U94" s="71"/>
      <c r="V94" s="71"/>
      <c r="W94" s="71"/>
      <c r="X94" s="71"/>
      <c r="Y94" s="71"/>
      <c r="Z94" s="71"/>
    </row>
    <row r="95" spans="1:26" ht="15.75" customHeight="1" x14ac:dyDescent="0.3">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row>
    <row r="96" spans="1:26" ht="15.75" customHeight="1" x14ac:dyDescent="0.3">
      <c r="A96" s="71"/>
      <c r="B96" s="71"/>
      <c r="C96" s="71"/>
      <c r="D96" s="71"/>
      <c r="E96" s="71"/>
      <c r="F96" s="71"/>
      <c r="G96" s="71"/>
      <c r="H96" s="71"/>
      <c r="I96" s="71"/>
      <c r="J96" s="71"/>
      <c r="K96" s="71"/>
      <c r="L96" s="71"/>
      <c r="M96" s="71"/>
      <c r="N96" s="71"/>
      <c r="O96" s="71"/>
      <c r="P96" s="71"/>
      <c r="Q96" s="71"/>
      <c r="R96" s="71"/>
      <c r="S96" s="71"/>
      <c r="T96" s="71"/>
      <c r="U96" s="71"/>
      <c r="V96" s="71"/>
      <c r="W96" s="71"/>
      <c r="X96" s="71"/>
      <c r="Y96" s="71"/>
      <c r="Z96" s="71"/>
    </row>
    <row r="97" spans="1:26" ht="15.75" customHeight="1" x14ac:dyDescent="0.3">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row>
    <row r="98" spans="1:26" ht="15.75" customHeight="1" x14ac:dyDescent="0.3">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row>
    <row r="99" spans="1:26" ht="15.75" customHeight="1" x14ac:dyDescent="0.3">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row>
    <row r="100" spans="1:26" ht="15.75" customHeight="1" x14ac:dyDescent="0.3">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row>
    <row r="101" spans="1:26" ht="15.75" customHeight="1" x14ac:dyDescent="0.3">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row>
    <row r="102" spans="1:26" ht="15.75" customHeight="1" x14ac:dyDescent="0.3">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row>
    <row r="103" spans="1:26" ht="15.75" customHeight="1" x14ac:dyDescent="0.3">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row>
    <row r="104" spans="1:26" ht="15.75" customHeight="1" x14ac:dyDescent="0.3">
      <c r="A104" s="71"/>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row>
    <row r="105" spans="1:26" ht="15.75" customHeight="1" x14ac:dyDescent="0.3">
      <c r="A105" s="71"/>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row>
    <row r="106" spans="1:26" ht="15.75" customHeight="1" x14ac:dyDescent="0.3">
      <c r="A106" s="71"/>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row>
    <row r="107" spans="1:26" ht="15.75" customHeight="1" x14ac:dyDescent="0.3">
      <c r="A107" s="71"/>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row>
    <row r="108" spans="1:26" ht="15.75" customHeight="1" x14ac:dyDescent="0.3">
      <c r="A108" s="71"/>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row>
    <row r="109" spans="1:26" ht="15.75" customHeight="1" x14ac:dyDescent="0.3">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row>
    <row r="110" spans="1:26" ht="15.75" customHeight="1" x14ac:dyDescent="0.3">
      <c r="A110" s="71"/>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row>
    <row r="111" spans="1:26" ht="15.75" customHeight="1" x14ac:dyDescent="0.3">
      <c r="A111" s="71"/>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row>
    <row r="112" spans="1:26" ht="15.75" customHeight="1" x14ac:dyDescent="0.3">
      <c r="A112" s="71"/>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row>
    <row r="113" spans="1:26" ht="15.75" customHeight="1" x14ac:dyDescent="0.3">
      <c r="A113" s="71"/>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row>
    <row r="114" spans="1:26" ht="15.75" customHeight="1" x14ac:dyDescent="0.3">
      <c r="A114" s="71"/>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row>
    <row r="115" spans="1:26" ht="15.75" customHeight="1" x14ac:dyDescent="0.3">
      <c r="A115" s="71"/>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row>
    <row r="116" spans="1:26" ht="15.75" customHeight="1" x14ac:dyDescent="0.3">
      <c r="A116" s="71"/>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row>
    <row r="117" spans="1:26" ht="15.75" customHeight="1" x14ac:dyDescent="0.3">
      <c r="A117" s="71"/>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row>
    <row r="118" spans="1:26" ht="15.75" customHeight="1" x14ac:dyDescent="0.3">
      <c r="A118" s="71"/>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row>
    <row r="119" spans="1:26" ht="15.75" customHeight="1" x14ac:dyDescent="0.3">
      <c r="A119" s="71"/>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row>
    <row r="120" spans="1:26" ht="15.75" customHeight="1" x14ac:dyDescent="0.3">
      <c r="A120" s="71"/>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row>
    <row r="121" spans="1:26" ht="15.75" customHeight="1" x14ac:dyDescent="0.3">
      <c r="A121" s="71"/>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row>
    <row r="122" spans="1:26" ht="15.75" customHeight="1" x14ac:dyDescent="0.3">
      <c r="A122" s="71"/>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row>
    <row r="123" spans="1:26" ht="15.75" customHeight="1" x14ac:dyDescent="0.3">
      <c r="A123" s="71"/>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row>
    <row r="124" spans="1:26" ht="15.75" customHeight="1" x14ac:dyDescent="0.3">
      <c r="A124" s="71"/>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row>
    <row r="125" spans="1:26" ht="15.75" customHeight="1" x14ac:dyDescent="0.3">
      <c r="A125" s="71"/>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row>
    <row r="126" spans="1:26" ht="15.75" customHeight="1" x14ac:dyDescent="0.3">
      <c r="A126" s="71"/>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row>
    <row r="127" spans="1:26" ht="15.75" customHeight="1" x14ac:dyDescent="0.3">
      <c r="A127" s="71"/>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row>
    <row r="128" spans="1:26" ht="15.75" customHeight="1" x14ac:dyDescent="0.3">
      <c r="A128" s="71"/>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row>
    <row r="129" spans="1:26" ht="15.75" customHeight="1" x14ac:dyDescent="0.3">
      <c r="A129" s="71"/>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row>
    <row r="130" spans="1:26" ht="15.75" customHeight="1" x14ac:dyDescent="0.3">
      <c r="A130" s="71"/>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row>
    <row r="131" spans="1:26" ht="15.75" customHeight="1" x14ac:dyDescent="0.3">
      <c r="A131" s="71"/>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row>
    <row r="132" spans="1:26" ht="15.75" customHeight="1" x14ac:dyDescent="0.3">
      <c r="A132" s="71"/>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row>
    <row r="133" spans="1:26" ht="15.75" customHeight="1" x14ac:dyDescent="0.3">
      <c r="A133" s="71"/>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row>
    <row r="134" spans="1:26" ht="15.75" customHeight="1" x14ac:dyDescent="0.3">
      <c r="A134" s="71"/>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row>
    <row r="135" spans="1:26" ht="15.75" customHeight="1" x14ac:dyDescent="0.3">
      <c r="A135" s="71"/>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row>
    <row r="136" spans="1:26" ht="15.75" customHeight="1" x14ac:dyDescent="0.3">
      <c r="A136" s="71"/>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row>
    <row r="137" spans="1:26" ht="15.75" customHeight="1" x14ac:dyDescent="0.3">
      <c r="A137" s="71"/>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row>
    <row r="138" spans="1:26" ht="15.75" customHeight="1" x14ac:dyDescent="0.3">
      <c r="A138" s="71"/>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row>
    <row r="139" spans="1:26" ht="15.75" customHeight="1" x14ac:dyDescent="0.3">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row>
    <row r="140" spans="1:26" ht="15.75" customHeight="1" x14ac:dyDescent="0.3">
      <c r="A140" s="71"/>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row>
    <row r="141" spans="1:26" ht="15.75" customHeight="1" x14ac:dyDescent="0.3">
      <c r="A141" s="71"/>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row>
    <row r="142" spans="1:26" ht="15.75" customHeight="1" x14ac:dyDescent="0.3">
      <c r="A142" s="71"/>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row>
    <row r="143" spans="1:26" ht="15.75" customHeight="1" x14ac:dyDescent="0.3">
      <c r="A143" s="7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row>
    <row r="144" spans="1:26" ht="15.75" customHeight="1" x14ac:dyDescent="0.3">
      <c r="A144" s="71"/>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row>
    <row r="145" spans="1:26" ht="15.75" customHeight="1" x14ac:dyDescent="0.3">
      <c r="A145" s="71"/>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row>
    <row r="146" spans="1:26" ht="15.75" customHeight="1" x14ac:dyDescent="0.3">
      <c r="A146" s="71"/>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row>
    <row r="147" spans="1:26" ht="15.75" customHeight="1" x14ac:dyDescent="0.3">
      <c r="A147" s="71"/>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row>
    <row r="148" spans="1:26" ht="15.75" customHeight="1" x14ac:dyDescent="0.3">
      <c r="A148" s="7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row>
    <row r="149" spans="1:26" ht="15.75" customHeight="1" x14ac:dyDescent="0.3">
      <c r="A149" s="71"/>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row>
    <row r="150" spans="1:26" ht="15.75" customHeight="1" x14ac:dyDescent="0.3">
      <c r="A150" s="71"/>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row>
    <row r="151" spans="1:26" ht="15.75" customHeight="1" x14ac:dyDescent="0.3">
      <c r="A151" s="71"/>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row>
    <row r="152" spans="1:26" ht="15.75" customHeight="1" x14ac:dyDescent="0.3">
      <c r="A152" s="71"/>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row>
    <row r="153" spans="1:26" ht="15.75" customHeight="1" x14ac:dyDescent="0.3">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row>
    <row r="154" spans="1:26" ht="15.75" customHeight="1" x14ac:dyDescent="0.3">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row>
    <row r="155" spans="1:26" ht="15.75" customHeight="1" x14ac:dyDescent="0.3">
      <c r="A155" s="7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row>
    <row r="156" spans="1:26" ht="15.75" customHeight="1" x14ac:dyDescent="0.3">
      <c r="A156" s="71"/>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row>
    <row r="157" spans="1:26" ht="15.75" customHeight="1" x14ac:dyDescent="0.3">
      <c r="A157" s="71"/>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row>
    <row r="158" spans="1:26" ht="15.75" customHeight="1" x14ac:dyDescent="0.3">
      <c r="A158" s="71"/>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row>
    <row r="159" spans="1:26" ht="15.75" customHeight="1" x14ac:dyDescent="0.3">
      <c r="A159" s="71"/>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row>
    <row r="160" spans="1:26" ht="15.75" customHeight="1" x14ac:dyDescent="0.3">
      <c r="A160" s="71"/>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row>
    <row r="161" spans="1:26" ht="15.75" customHeight="1" x14ac:dyDescent="0.3">
      <c r="A161" s="7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row>
    <row r="162" spans="1:26" ht="15.75" customHeight="1" x14ac:dyDescent="0.3">
      <c r="A162" s="71"/>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row>
    <row r="163" spans="1:26" ht="15.75" customHeight="1" x14ac:dyDescent="0.3">
      <c r="A163" s="71"/>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row>
    <row r="164" spans="1:26" ht="15.75" customHeight="1" x14ac:dyDescent="0.3">
      <c r="A164" s="7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row>
    <row r="165" spans="1:26" ht="15.75" customHeight="1" x14ac:dyDescent="0.3">
      <c r="A165" s="7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row>
    <row r="166" spans="1:26" ht="15.75" customHeight="1" x14ac:dyDescent="0.3">
      <c r="A166" s="7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row>
    <row r="167" spans="1:26" ht="15.75" customHeight="1" x14ac:dyDescent="0.3">
      <c r="A167" s="7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row>
    <row r="168" spans="1:26" ht="15.75" customHeight="1" x14ac:dyDescent="0.3">
      <c r="A168" s="7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row>
    <row r="169" spans="1:26" ht="15.75" customHeight="1" x14ac:dyDescent="0.3">
      <c r="A169" s="7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row>
    <row r="170" spans="1:26" ht="15.75" customHeight="1" x14ac:dyDescent="0.3">
      <c r="A170" s="7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row>
    <row r="171" spans="1:26" ht="15.75" customHeight="1" x14ac:dyDescent="0.3">
      <c r="A171" s="7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row>
    <row r="172" spans="1:26" ht="15.75" customHeight="1" x14ac:dyDescent="0.3">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row>
    <row r="173" spans="1:26" ht="15.75" customHeight="1" x14ac:dyDescent="0.3">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row>
    <row r="174" spans="1:26" ht="15.75" customHeight="1" x14ac:dyDescent="0.3">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row>
    <row r="175" spans="1:26" ht="15.75" customHeight="1" x14ac:dyDescent="0.3">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row>
    <row r="176" spans="1:26" ht="15.75" customHeight="1" x14ac:dyDescent="0.3">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row>
    <row r="177" spans="1:26" ht="15.75" customHeight="1" x14ac:dyDescent="0.3">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row>
    <row r="178" spans="1:26" ht="15.75" customHeight="1" x14ac:dyDescent="0.3">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row>
    <row r="179" spans="1:26" ht="15.75" customHeight="1" x14ac:dyDescent="0.3">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row>
    <row r="180" spans="1:26" ht="15.75" customHeight="1" x14ac:dyDescent="0.3">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row>
    <row r="181" spans="1:26" ht="15.75" customHeight="1" x14ac:dyDescent="0.3">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row>
    <row r="182" spans="1:26" ht="15.75" customHeight="1" x14ac:dyDescent="0.3">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row>
    <row r="183" spans="1:26" ht="15.75" customHeight="1" x14ac:dyDescent="0.3">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row>
    <row r="184" spans="1:26" ht="15.75" customHeight="1" x14ac:dyDescent="0.3">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row>
    <row r="185" spans="1:26" ht="15.75" customHeight="1" x14ac:dyDescent="0.3">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row>
    <row r="186" spans="1:26" ht="15.75" customHeight="1" x14ac:dyDescent="0.3">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row>
    <row r="187" spans="1:26" ht="15.75" customHeight="1" x14ac:dyDescent="0.3">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row>
    <row r="188" spans="1:26" ht="15.75" customHeight="1" x14ac:dyDescent="0.3">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row>
    <row r="189" spans="1:26" ht="15.75" customHeight="1" x14ac:dyDescent="0.3">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row>
    <row r="190" spans="1:26" ht="15.75" customHeight="1" x14ac:dyDescent="0.3">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row>
    <row r="191" spans="1:26" ht="15.75" customHeight="1" x14ac:dyDescent="0.3">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row>
    <row r="192" spans="1:26" ht="15.75" customHeight="1" x14ac:dyDescent="0.3">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row>
    <row r="193" spans="1:26" ht="15.75" customHeight="1" x14ac:dyDescent="0.3">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row>
    <row r="194" spans="1:26" ht="15.75" customHeight="1" x14ac:dyDescent="0.3">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row>
    <row r="195" spans="1:26" ht="15.75" customHeight="1" x14ac:dyDescent="0.3">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row>
    <row r="196" spans="1:26" ht="15.75" customHeight="1" x14ac:dyDescent="0.3">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row>
    <row r="197" spans="1:26" ht="15.75" customHeight="1" x14ac:dyDescent="0.3">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row>
    <row r="198" spans="1:26" ht="15.75" customHeight="1" x14ac:dyDescent="0.3">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row>
    <row r="199" spans="1:26" ht="15.75" customHeight="1" x14ac:dyDescent="0.3">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row>
    <row r="200" spans="1:26" ht="15.75" customHeight="1" x14ac:dyDescent="0.3">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row>
    <row r="201" spans="1:26" ht="15.75" customHeight="1" x14ac:dyDescent="0.3">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row>
    <row r="202" spans="1:26" ht="15.75" customHeight="1" x14ac:dyDescent="0.3">
      <c r="A202" s="71"/>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row>
    <row r="203" spans="1:26" ht="15.75" customHeight="1" x14ac:dyDescent="0.3">
      <c r="A203" s="71"/>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row>
    <row r="204" spans="1:26" ht="15.75" customHeight="1" x14ac:dyDescent="0.3">
      <c r="A204" s="71"/>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row>
    <row r="205" spans="1:26" ht="15.75" customHeight="1" x14ac:dyDescent="0.3">
      <c r="A205" s="71"/>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row>
    <row r="206" spans="1:26" ht="15.75" customHeight="1" x14ac:dyDescent="0.3">
      <c r="A206" s="71"/>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row>
    <row r="207" spans="1:26" ht="15.75" customHeight="1" x14ac:dyDescent="0.3">
      <c r="A207" s="71"/>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row>
    <row r="208" spans="1:26" ht="15.75" customHeight="1" x14ac:dyDescent="0.3">
      <c r="A208" s="71"/>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row>
    <row r="209" spans="1:26" ht="15.75" customHeight="1" x14ac:dyDescent="0.3">
      <c r="A209" s="71"/>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row>
    <row r="210" spans="1:26" ht="15.75" customHeight="1" x14ac:dyDescent="0.3">
      <c r="A210" s="71"/>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row>
    <row r="211" spans="1:26" ht="15.75" customHeight="1" x14ac:dyDescent="0.3">
      <c r="A211" s="71"/>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row>
    <row r="212" spans="1:26" ht="15.75" customHeight="1" x14ac:dyDescent="0.3">
      <c r="A212" s="71"/>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row>
    <row r="213" spans="1:26" ht="15.75" customHeight="1" x14ac:dyDescent="0.3">
      <c r="A213" s="71"/>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row>
    <row r="214" spans="1:26" ht="15.75" customHeight="1" x14ac:dyDescent="0.3">
      <c r="A214" s="71"/>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row>
    <row r="215" spans="1:26" ht="15.75" customHeight="1" x14ac:dyDescent="0.3">
      <c r="A215" s="71"/>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row>
    <row r="216" spans="1:26" ht="15.75" customHeight="1" x14ac:dyDescent="0.3">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row>
    <row r="217" spans="1:26" ht="15.75" customHeight="1" x14ac:dyDescent="0.3">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row>
    <row r="218" spans="1:26" ht="15.75" customHeight="1" x14ac:dyDescent="0.3">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row>
    <row r="219" spans="1:26" ht="15.75" customHeight="1" x14ac:dyDescent="0.3">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row>
    <row r="220" spans="1:26" ht="15.75" customHeight="1" x14ac:dyDescent="0.3">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row>
    <row r="221" spans="1:26" ht="15.75" customHeight="1" x14ac:dyDescent="0.3">
      <c r="A221" s="71"/>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row>
    <row r="222" spans="1:26" ht="15.75" customHeight="1" x14ac:dyDescent="0.3">
      <c r="A222" s="71"/>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row>
    <row r="223" spans="1:26" ht="15.75" customHeight="1" x14ac:dyDescent="0.3">
      <c r="A223" s="71"/>
      <c r="B223" s="71"/>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row>
    <row r="224" spans="1:26" ht="15.75" customHeight="1" x14ac:dyDescent="0.3">
      <c r="A224" s="71"/>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row>
    <row r="225" spans="1:26" ht="15.75" customHeight="1" x14ac:dyDescent="0.3">
      <c r="A225" s="71"/>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row>
    <row r="226" spans="1:26" ht="15.75" customHeight="1" x14ac:dyDescent="0.3">
      <c r="A226" s="71"/>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row>
    <row r="227" spans="1:26" ht="15.75" customHeight="1" x14ac:dyDescent="0.3">
      <c r="A227" s="71"/>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row>
    <row r="228" spans="1:26" ht="15.75" customHeight="1" x14ac:dyDescent="0.3">
      <c r="A228" s="71"/>
      <c r="B228" s="71"/>
      <c r="C228" s="71"/>
      <c r="D228" s="71"/>
      <c r="E228" s="71"/>
      <c r="F228" s="71"/>
      <c r="G228" s="71"/>
      <c r="H228" s="71"/>
      <c r="I228" s="71"/>
      <c r="J228" s="71"/>
      <c r="K228" s="71"/>
      <c r="L228" s="71"/>
      <c r="M228" s="71"/>
      <c r="N228" s="71"/>
      <c r="O228" s="71"/>
      <c r="P228" s="71"/>
      <c r="Q228" s="71"/>
      <c r="R228" s="71"/>
      <c r="S228" s="71"/>
      <c r="T228" s="71"/>
      <c r="U228" s="71"/>
      <c r="V228" s="71"/>
      <c r="W228" s="71"/>
      <c r="X228" s="71"/>
      <c r="Y228" s="71"/>
      <c r="Z228" s="71"/>
    </row>
    <row r="229" spans="1:26" ht="15.75" customHeight="1" x14ac:dyDescent="0.3">
      <c r="A229" s="71"/>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row>
    <row r="230" spans="1:26" ht="15.75" customHeight="1" x14ac:dyDescent="0.3">
      <c r="A230" s="71"/>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row>
    <row r="231" spans="1:26" ht="15.75" customHeight="1" x14ac:dyDescent="0.3">
      <c r="A231" s="71"/>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row>
    <row r="232" spans="1:26" ht="15.75" customHeight="1" x14ac:dyDescent="0.3"/>
    <row r="233" spans="1:26" ht="15.75" customHeight="1" x14ac:dyDescent="0.3"/>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9">
    <mergeCell ref="B20:J20"/>
    <mergeCell ref="B26:J26"/>
    <mergeCell ref="B11:B12"/>
    <mergeCell ref="C11:C12"/>
    <mergeCell ref="D11:F11"/>
    <mergeCell ref="G11:G12"/>
    <mergeCell ref="H11:H12"/>
    <mergeCell ref="I11:I12"/>
    <mergeCell ref="B14:J14"/>
  </mergeCells>
  <pageMargins left="0.7" right="0.7" top="0.75" bottom="0.75" header="0" footer="0"/>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Z1000"/>
  <sheetViews>
    <sheetView workbookViewId="0"/>
  </sheetViews>
  <sheetFormatPr defaultColWidth="11.19921875" defaultRowHeight="15" customHeight="1" x14ac:dyDescent="0.3"/>
  <cols>
    <col min="1" max="1" width="9.19921875" customWidth="1"/>
    <col min="2" max="2" width="5.09765625" customWidth="1"/>
    <col min="3" max="3" width="18.69921875" customWidth="1"/>
    <col min="4" max="4" width="15" customWidth="1"/>
    <col min="5" max="5" width="19.09765625" customWidth="1"/>
    <col min="6" max="6" width="20.09765625" customWidth="1"/>
    <col min="7" max="7" width="9.19921875" customWidth="1"/>
    <col min="8" max="26" width="12.09765625" customWidth="1"/>
  </cols>
  <sheetData>
    <row r="1" spans="1:26" ht="15.6" x14ac:dyDescent="0.3">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1:26" ht="15.6" x14ac:dyDescent="0.3">
      <c r="A2" s="114"/>
      <c r="B2" s="115" t="s">
        <v>337</v>
      </c>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26" ht="15.6" x14ac:dyDescent="0.3">
      <c r="A3" s="114"/>
      <c r="B3" s="115"/>
      <c r="C3" s="114"/>
      <c r="D3" s="114"/>
      <c r="E3" s="114"/>
      <c r="F3" s="114"/>
      <c r="G3" s="114"/>
      <c r="H3" s="114"/>
      <c r="I3" s="114"/>
      <c r="J3" s="114"/>
      <c r="K3" s="114"/>
      <c r="L3" s="114"/>
      <c r="M3" s="114"/>
      <c r="N3" s="114"/>
      <c r="O3" s="114"/>
      <c r="P3" s="114"/>
      <c r="Q3" s="114"/>
      <c r="R3" s="114"/>
      <c r="S3" s="114"/>
      <c r="T3" s="114"/>
      <c r="U3" s="114"/>
      <c r="V3" s="114"/>
      <c r="W3" s="114"/>
      <c r="X3" s="114"/>
      <c r="Y3" s="114"/>
      <c r="Z3" s="114"/>
    </row>
    <row r="4" spans="1:26" ht="15.6" x14ac:dyDescent="0.3">
      <c r="A4" s="114"/>
      <c r="B4" s="338" t="s">
        <v>94</v>
      </c>
      <c r="C4" s="320" t="s">
        <v>144</v>
      </c>
      <c r="D4" s="320" t="s">
        <v>338</v>
      </c>
      <c r="E4" s="320" t="s">
        <v>335</v>
      </c>
      <c r="F4" s="72" t="s">
        <v>336</v>
      </c>
      <c r="G4" s="320" t="s">
        <v>201</v>
      </c>
      <c r="H4" s="114"/>
      <c r="I4" s="114"/>
      <c r="J4" s="114"/>
      <c r="K4" s="114"/>
      <c r="L4" s="114"/>
      <c r="M4" s="114"/>
      <c r="N4" s="114"/>
      <c r="O4" s="114"/>
      <c r="P4" s="114"/>
      <c r="Q4" s="114"/>
      <c r="R4" s="114"/>
      <c r="S4" s="114"/>
      <c r="T4" s="114"/>
      <c r="U4" s="114"/>
      <c r="V4" s="114"/>
      <c r="W4" s="114"/>
      <c r="X4" s="114"/>
      <c r="Y4" s="114"/>
      <c r="Z4" s="114"/>
    </row>
    <row r="5" spans="1:26" ht="15.6" x14ac:dyDescent="0.3">
      <c r="A5" s="114"/>
      <c r="B5" s="321"/>
      <c r="C5" s="321"/>
      <c r="D5" s="321"/>
      <c r="E5" s="321"/>
      <c r="F5" s="75" t="s">
        <v>155</v>
      </c>
      <c r="G5" s="321"/>
      <c r="H5" s="114"/>
      <c r="I5" s="114"/>
      <c r="J5" s="114"/>
      <c r="K5" s="114"/>
      <c r="L5" s="114"/>
      <c r="M5" s="114"/>
      <c r="N5" s="114"/>
      <c r="O5" s="114"/>
      <c r="P5" s="114"/>
      <c r="Q5" s="114"/>
      <c r="R5" s="114"/>
      <c r="S5" s="114"/>
      <c r="T5" s="114"/>
      <c r="U5" s="114"/>
      <c r="V5" s="114"/>
      <c r="W5" s="114"/>
      <c r="X5" s="114"/>
      <c r="Y5" s="114"/>
      <c r="Z5" s="114"/>
    </row>
    <row r="6" spans="1:26" ht="15.6" x14ac:dyDescent="0.3">
      <c r="A6" s="114"/>
      <c r="B6" s="76">
        <v>1</v>
      </c>
      <c r="C6" s="77">
        <v>2</v>
      </c>
      <c r="D6" s="77">
        <v>3</v>
      </c>
      <c r="E6" s="77">
        <v>4</v>
      </c>
      <c r="F6" s="77">
        <v>5</v>
      </c>
      <c r="G6" s="77">
        <v>6</v>
      </c>
      <c r="H6" s="114"/>
      <c r="I6" s="114"/>
      <c r="J6" s="114"/>
      <c r="K6" s="114"/>
      <c r="L6" s="114"/>
      <c r="M6" s="114"/>
      <c r="N6" s="114"/>
      <c r="O6" s="114"/>
      <c r="P6" s="114"/>
      <c r="Q6" s="114"/>
      <c r="R6" s="114"/>
      <c r="S6" s="114"/>
      <c r="T6" s="114"/>
      <c r="U6" s="114"/>
      <c r="V6" s="114"/>
      <c r="W6" s="114"/>
      <c r="X6" s="114"/>
      <c r="Y6" s="114"/>
      <c r="Z6" s="114"/>
    </row>
    <row r="7" spans="1:26" ht="15.6" x14ac:dyDescent="0.3">
      <c r="A7" s="114"/>
      <c r="B7" s="151">
        <v>1</v>
      </c>
      <c r="C7" s="182"/>
      <c r="D7" s="182"/>
      <c r="E7" s="182"/>
      <c r="F7" s="182"/>
      <c r="G7" s="182"/>
      <c r="H7" s="114"/>
      <c r="I7" s="114"/>
      <c r="J7" s="114"/>
      <c r="K7" s="114"/>
      <c r="L7" s="114"/>
      <c r="M7" s="114"/>
      <c r="N7" s="114"/>
      <c r="O7" s="114"/>
      <c r="P7" s="114"/>
      <c r="Q7" s="114"/>
      <c r="R7" s="114"/>
      <c r="S7" s="114"/>
      <c r="T7" s="114"/>
      <c r="U7" s="114"/>
      <c r="V7" s="114"/>
      <c r="W7" s="114"/>
      <c r="X7" s="114"/>
      <c r="Y7" s="114"/>
      <c r="Z7" s="114"/>
    </row>
    <row r="8" spans="1:26" ht="15.6" x14ac:dyDescent="0.3">
      <c r="A8" s="114"/>
      <c r="B8" s="151">
        <v>2</v>
      </c>
      <c r="C8" s="182"/>
      <c r="D8" s="182"/>
      <c r="E8" s="182"/>
      <c r="F8" s="182"/>
      <c r="G8" s="182"/>
      <c r="H8" s="114"/>
      <c r="I8" s="114"/>
      <c r="J8" s="114"/>
      <c r="K8" s="114"/>
      <c r="L8" s="114"/>
      <c r="M8" s="114"/>
      <c r="N8" s="114"/>
      <c r="O8" s="114"/>
      <c r="P8" s="114"/>
      <c r="Q8" s="114"/>
      <c r="R8" s="114"/>
      <c r="S8" s="114"/>
      <c r="T8" s="114"/>
      <c r="U8" s="114"/>
      <c r="V8" s="114"/>
      <c r="W8" s="114"/>
      <c r="X8" s="114"/>
      <c r="Y8" s="114"/>
      <c r="Z8" s="114"/>
    </row>
    <row r="9" spans="1:26" ht="15.6" x14ac:dyDescent="0.3">
      <c r="A9" s="114"/>
      <c r="B9" s="151">
        <v>3</v>
      </c>
      <c r="C9" s="182"/>
      <c r="D9" s="182"/>
      <c r="E9" s="182"/>
      <c r="F9" s="182"/>
      <c r="G9" s="182"/>
      <c r="H9" s="114"/>
      <c r="I9" s="114"/>
      <c r="J9" s="114"/>
      <c r="K9" s="114"/>
      <c r="L9" s="114"/>
      <c r="M9" s="114"/>
      <c r="N9" s="114"/>
      <c r="O9" s="114"/>
      <c r="P9" s="114"/>
      <c r="Q9" s="114"/>
      <c r="R9" s="114"/>
      <c r="S9" s="114"/>
      <c r="T9" s="114"/>
      <c r="U9" s="114"/>
      <c r="V9" s="114"/>
      <c r="W9" s="114"/>
      <c r="X9" s="114"/>
      <c r="Y9" s="114"/>
      <c r="Z9" s="114"/>
    </row>
    <row r="10" spans="1:26" ht="15.6" x14ac:dyDescent="0.3">
      <c r="A10" s="114"/>
      <c r="B10" s="152" t="s">
        <v>108</v>
      </c>
      <c r="C10" s="183"/>
      <c r="D10" s="183"/>
      <c r="E10" s="183"/>
      <c r="F10" s="183"/>
      <c r="G10" s="183"/>
      <c r="H10" s="114"/>
      <c r="I10" s="114"/>
      <c r="J10" s="114"/>
      <c r="K10" s="114"/>
      <c r="L10" s="114"/>
      <c r="M10" s="114"/>
      <c r="N10" s="114"/>
      <c r="O10" s="114"/>
      <c r="P10" s="114"/>
      <c r="Q10" s="114"/>
      <c r="R10" s="114"/>
      <c r="S10" s="114"/>
      <c r="T10" s="114"/>
      <c r="U10" s="114"/>
      <c r="V10" s="114"/>
      <c r="W10" s="114"/>
      <c r="X10" s="114"/>
      <c r="Y10" s="114"/>
      <c r="Z10" s="114"/>
    </row>
    <row r="11" spans="1:26" ht="15.6" x14ac:dyDescent="0.3">
      <c r="A11" s="114"/>
      <c r="B11" s="357" t="s">
        <v>134</v>
      </c>
      <c r="C11" s="347"/>
      <c r="D11" s="347"/>
      <c r="E11" s="324"/>
      <c r="F11" s="182">
        <f>COUNTIFS(C7:C10,"*",D7:D10,"*",E7:E10,"*",F7:F10,"*")</f>
        <v>0</v>
      </c>
      <c r="G11" s="184"/>
      <c r="H11" s="114"/>
      <c r="I11" s="114"/>
      <c r="J11" s="114"/>
      <c r="K11" s="114"/>
      <c r="L11" s="114"/>
      <c r="M11" s="114"/>
      <c r="N11" s="114"/>
      <c r="O11" s="114"/>
      <c r="P11" s="114"/>
      <c r="Q11" s="114"/>
      <c r="R11" s="114"/>
      <c r="S11" s="114"/>
      <c r="T11" s="114"/>
      <c r="U11" s="114"/>
      <c r="V11" s="114"/>
      <c r="W11" s="114"/>
      <c r="X11" s="114"/>
      <c r="Y11" s="114"/>
      <c r="Z11" s="114"/>
    </row>
    <row r="12" spans="1:26" ht="15.6" x14ac:dyDescent="0.3">
      <c r="A12" s="114"/>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row>
    <row r="13" spans="1:26" ht="15.6" x14ac:dyDescent="0.3">
      <c r="A13" s="114"/>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row>
    <row r="14" spans="1:26" ht="15.6" x14ac:dyDescent="0.3">
      <c r="A14" s="114"/>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row>
    <row r="15" spans="1:26" ht="15.6" x14ac:dyDescent="0.3">
      <c r="A15" s="114"/>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row>
    <row r="16" spans="1:26" ht="15.6" x14ac:dyDescent="0.3">
      <c r="A16" s="11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row>
    <row r="17" spans="1:26" ht="15.6" x14ac:dyDescent="0.3">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row>
    <row r="18" spans="1:26" ht="15.6" x14ac:dyDescent="0.3">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row>
    <row r="19" spans="1:26" ht="15.6" x14ac:dyDescent="0.3">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row>
    <row r="20" spans="1:26" ht="15.6" x14ac:dyDescent="0.3">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row>
    <row r="21" spans="1:26" ht="15.75" customHeight="1" x14ac:dyDescent="0.3">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row>
    <row r="22" spans="1:26" ht="15.75" customHeight="1" x14ac:dyDescent="0.3">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row>
    <row r="23" spans="1:26" ht="15.75" customHeight="1" x14ac:dyDescent="0.3">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row>
    <row r="24" spans="1:26" ht="15.75" customHeight="1" x14ac:dyDescent="0.3">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row>
    <row r="25" spans="1:26" ht="15.75" customHeight="1" x14ac:dyDescent="0.3">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row>
    <row r="26" spans="1:26" ht="15.75" customHeight="1" x14ac:dyDescent="0.3">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spans="1:26" ht="15.75" customHeight="1" x14ac:dyDescent="0.3">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1:26" ht="15.75" customHeight="1" x14ac:dyDescent="0.3">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spans="1:26" ht="15.75" customHeight="1" x14ac:dyDescent="0.3">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1:26" ht="15.75" customHeight="1" x14ac:dyDescent="0.3">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ht="15.75" customHeight="1" x14ac:dyDescent="0.3">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ht="15.75" customHeight="1" x14ac:dyDescent="0.3">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1:26" ht="15.75" customHeight="1" x14ac:dyDescent="0.3">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ht="15.75" customHeight="1" x14ac:dyDescent="0.3">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1:26" ht="15.75" customHeight="1" x14ac:dyDescent="0.3">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ht="15.75" customHeight="1" x14ac:dyDescent="0.3">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ht="15.75" customHeight="1" x14ac:dyDescent="0.3">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ht="15.75" customHeight="1" x14ac:dyDescent="0.3">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1:26" ht="15.75" customHeight="1" x14ac:dyDescent="0.3">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ht="15.75" customHeight="1" x14ac:dyDescent="0.3">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ht="15.75" customHeight="1" x14ac:dyDescent="0.3">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ht="15.75" customHeight="1" x14ac:dyDescent="0.3">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15.75" customHeight="1" x14ac:dyDescent="0.3">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15.75" customHeight="1" x14ac:dyDescent="0.3">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15.75" customHeight="1" x14ac:dyDescent="0.3">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15.75" customHeight="1" x14ac:dyDescent="0.3">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15.75" customHeight="1" x14ac:dyDescent="0.3">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15.75" customHeight="1" x14ac:dyDescent="0.3">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15.75" customHeight="1" x14ac:dyDescent="0.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15.75" customHeight="1" x14ac:dyDescent="0.3">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15.75" customHeight="1" x14ac:dyDescent="0.3">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15.75" customHeigh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15.75" customHeight="1" x14ac:dyDescent="0.3">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15.75" customHeight="1" x14ac:dyDescent="0.3">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15.75" customHeight="1" x14ac:dyDescent="0.3">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15.75" customHeight="1" x14ac:dyDescent="0.3">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15.75" customHeight="1" x14ac:dyDescent="0.3">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15.75" customHeight="1" x14ac:dyDescent="0.3">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15.75" customHeight="1" x14ac:dyDescent="0.3">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15.75" customHeight="1" x14ac:dyDescent="0.3">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15.75" customHeight="1" x14ac:dyDescent="0.3">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15.75" customHeight="1" x14ac:dyDescent="0.3">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15.75" customHeight="1" x14ac:dyDescent="0.3">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15.75" customHeight="1" x14ac:dyDescent="0.3">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15.75" customHeight="1" x14ac:dyDescent="0.3">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15.75" customHeight="1" x14ac:dyDescent="0.3">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15.75" customHeight="1" x14ac:dyDescent="0.3">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15.75" customHeight="1" x14ac:dyDescent="0.3">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15.75" customHeight="1" x14ac:dyDescent="0.3">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15.75" customHeight="1" x14ac:dyDescent="0.3">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15.75" customHeight="1" x14ac:dyDescent="0.3">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15.75" customHeight="1" x14ac:dyDescent="0.3">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15.75" customHeight="1" x14ac:dyDescent="0.3">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15.75" customHeight="1" x14ac:dyDescent="0.3">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15.75" customHeight="1" x14ac:dyDescent="0.3">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15.75" customHeight="1" x14ac:dyDescent="0.3">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15.75" customHeight="1" x14ac:dyDescent="0.3">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15.75" customHeight="1" x14ac:dyDescent="0.3">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15.75" customHeight="1" x14ac:dyDescent="0.3">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15.75" customHeight="1" x14ac:dyDescent="0.3">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15.75" customHeight="1" x14ac:dyDescent="0.3">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15.75" customHeight="1" x14ac:dyDescent="0.3">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15.75" customHeight="1" x14ac:dyDescent="0.3">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15.75" customHeight="1" x14ac:dyDescent="0.3">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15.75" customHeight="1" x14ac:dyDescent="0.3">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15.75" customHeight="1" x14ac:dyDescent="0.3">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15.75" customHeight="1" x14ac:dyDescent="0.3">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15.75" customHeight="1" x14ac:dyDescent="0.3">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15.75" customHeight="1" x14ac:dyDescent="0.3">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15.75" customHeight="1" x14ac:dyDescent="0.3">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15.75" customHeight="1" x14ac:dyDescent="0.3">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15.75" customHeight="1" x14ac:dyDescent="0.3">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15.75" customHeight="1" x14ac:dyDescent="0.3">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15.75" customHeight="1" x14ac:dyDescent="0.3">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15.75" customHeight="1" x14ac:dyDescent="0.3">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15.75" customHeight="1" x14ac:dyDescent="0.3">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15.75" customHeight="1" x14ac:dyDescent="0.3">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15.75" customHeight="1" x14ac:dyDescent="0.3">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15.75" customHeight="1" x14ac:dyDescent="0.3">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15.75" customHeight="1" x14ac:dyDescent="0.3">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15.75" customHeight="1" x14ac:dyDescent="0.3">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15.75" customHeight="1" x14ac:dyDescent="0.3">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15.75" customHeight="1" x14ac:dyDescent="0.3">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15.75" customHeight="1" x14ac:dyDescent="0.3">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15.75" customHeight="1" x14ac:dyDescent="0.3">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15.75" customHeight="1" x14ac:dyDescent="0.3">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15.75" customHeight="1" x14ac:dyDescent="0.3">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15.75" customHeight="1" x14ac:dyDescent="0.3">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15.75" customHeight="1" x14ac:dyDescent="0.3">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15.75" customHeight="1" x14ac:dyDescent="0.3">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15.75" customHeight="1" x14ac:dyDescent="0.3">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15.75" customHeight="1" x14ac:dyDescent="0.3">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15.75" customHeight="1" x14ac:dyDescent="0.3">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15.75" customHeight="1" x14ac:dyDescent="0.3">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15.75" customHeight="1" x14ac:dyDescent="0.3">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15.75" customHeight="1" x14ac:dyDescent="0.3">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15.75" customHeight="1" x14ac:dyDescent="0.3">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15.75" customHeight="1" x14ac:dyDescent="0.3">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15.75" customHeight="1" x14ac:dyDescent="0.3">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15.75" customHeight="1" x14ac:dyDescent="0.3">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15.75" customHeight="1"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15.75" customHeight="1"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15.75" customHeight="1"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15.75" customHeight="1"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15.75" customHeight="1"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15.75" customHeight="1"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15.75" customHeight="1"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15.75" customHeight="1"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15.75" customHeight="1"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15.75" customHeight="1"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15.75" customHeight="1"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15.75" customHeight="1"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15.75" customHeight="1"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15.75" customHeight="1"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15.75" customHeight="1"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15.75" customHeight="1"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15.75" customHeight="1"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15.75" customHeight="1"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15.75" customHeight="1"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15.75" customHeight="1"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15.75" customHeight="1"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15.75" customHeight="1"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15.75" customHeight="1"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15.75" customHeight="1"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15.75" customHeight="1"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15.75" customHeight="1"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15.75" customHeight="1"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15.75" customHeight="1"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15.75" customHeight="1"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15.75" customHeight="1"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15.75" customHeight="1"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15.75" customHeight="1"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15.75" customHeight="1"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15.75" customHeight="1"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15.75" customHeight="1"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15.75" customHeight="1"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15.75" customHeight="1"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15.75" customHeight="1"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15.75" customHeight="1"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15.75" customHeight="1"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15.75" customHeight="1"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15.75" customHeight="1"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15.75" customHeight="1"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15.75" customHeight="1"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15.75" customHeight="1"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15.75" customHeight="1"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15.75" customHeight="1"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15.75" customHeight="1"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15.75" customHeight="1"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15.75" customHeight="1"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15.75" customHeight="1"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15.75" customHeight="1"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15.75" customHeight="1"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15.75" customHeight="1"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15.75" customHeight="1"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15.75" customHeight="1"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15.75" customHeight="1"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15.75" customHeight="1"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15.75" customHeight="1"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15.75" customHeight="1"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15.75" customHeight="1"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15.75" customHeight="1"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15.75" customHeight="1"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15.75" customHeight="1"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15.75" customHeight="1"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15.75" customHeight="1"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15.75" customHeight="1"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15.75" customHeight="1"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15.75" customHeight="1"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15.75" customHeight="1"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15.75" customHeight="1"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15.75" customHeight="1"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15.75" customHeight="1"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15.75" customHeight="1"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15.75" customHeight="1"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15.75" customHeight="1"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15.75" customHeight="1"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15.75" customHeight="1"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15.75" customHeight="1"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15.75" customHeight="1"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15.75" customHeight="1"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15.75" customHeight="1"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15.75" customHeight="1"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15.75" customHeight="1"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15.75" customHeight="1"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15.75" customHeight="1"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15.75" customHeight="1"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15.75" customHeight="1"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15.75" customHeight="1"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15.75" customHeight="1"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15.75" customHeight="1"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15.75" customHeight="1"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15.75" customHeight="1"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15.75" customHeight="1"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15.75" customHeight="1"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15.75" customHeight="1"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15.75" customHeight="1"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15.75" customHeight="1"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15.75" customHeight="1"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15.75" customHeight="1"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15.75" customHeight="1" x14ac:dyDescent="0.3"/>
    <row r="222" spans="1:26" ht="15.75" customHeight="1" x14ac:dyDescent="0.3"/>
    <row r="223" spans="1:26" ht="15.75" customHeight="1" x14ac:dyDescent="0.3"/>
    <row r="224" spans="1:2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
    <mergeCell ref="G4:G5"/>
    <mergeCell ref="B11:E11"/>
    <mergeCell ref="B4:B5"/>
    <mergeCell ref="C4:C5"/>
    <mergeCell ref="D4:D5"/>
    <mergeCell ref="E4:E5"/>
  </mergeCells>
  <pageMargins left="0.7" right="0.7" top="0.75" bottom="0.75" header="0" footer="0"/>
  <pageSetup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Z1000"/>
  <sheetViews>
    <sheetView workbookViewId="0"/>
  </sheetViews>
  <sheetFormatPr defaultColWidth="11.19921875" defaultRowHeight="15" customHeight="1" x14ac:dyDescent="0.3"/>
  <cols>
    <col min="1" max="2" width="9.19921875" customWidth="1"/>
    <col min="3" max="3" width="17" customWidth="1"/>
    <col min="4" max="6" width="9.19921875" customWidth="1"/>
    <col min="7" max="26" width="12.09765625" customWidth="1"/>
  </cols>
  <sheetData>
    <row r="1" spans="1:26" ht="15.6" x14ac:dyDescent="0.3">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1:26" ht="15.6" x14ac:dyDescent="0.3">
      <c r="A2" s="114"/>
      <c r="B2" s="115" t="s">
        <v>339</v>
      </c>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26" ht="15.6" x14ac:dyDescent="0.3">
      <c r="A3" s="114"/>
      <c r="B3" s="115"/>
      <c r="C3" s="114"/>
      <c r="D3" s="114"/>
      <c r="E3" s="114"/>
      <c r="F3" s="114"/>
      <c r="G3" s="114"/>
      <c r="H3" s="114"/>
      <c r="I3" s="114"/>
      <c r="J3" s="114"/>
      <c r="K3" s="114"/>
      <c r="L3" s="114"/>
      <c r="M3" s="114"/>
      <c r="N3" s="114"/>
      <c r="O3" s="114"/>
      <c r="P3" s="114"/>
      <c r="Q3" s="114"/>
      <c r="R3" s="114"/>
      <c r="S3" s="114"/>
      <c r="T3" s="114"/>
      <c r="U3" s="114"/>
      <c r="V3" s="114"/>
      <c r="W3" s="114"/>
      <c r="X3" s="114"/>
      <c r="Y3" s="114"/>
      <c r="Z3" s="114"/>
    </row>
    <row r="4" spans="1:26" ht="15.6" x14ac:dyDescent="0.3">
      <c r="A4" s="114"/>
      <c r="B4" s="185" t="s">
        <v>201</v>
      </c>
      <c r="C4" s="320" t="s">
        <v>340</v>
      </c>
      <c r="D4" s="322" t="s">
        <v>341</v>
      </c>
      <c r="E4" s="318"/>
      <c r="F4" s="319"/>
      <c r="G4" s="114"/>
      <c r="H4" s="114"/>
      <c r="I4" s="114"/>
      <c r="J4" s="114"/>
      <c r="K4" s="114"/>
      <c r="L4" s="114"/>
      <c r="M4" s="114"/>
      <c r="N4" s="114"/>
      <c r="O4" s="114"/>
      <c r="P4" s="114"/>
      <c r="Q4" s="114"/>
      <c r="R4" s="114"/>
      <c r="S4" s="114"/>
      <c r="T4" s="114"/>
      <c r="U4" s="114"/>
      <c r="V4" s="114"/>
      <c r="W4" s="114"/>
      <c r="X4" s="114"/>
      <c r="Y4" s="114"/>
      <c r="Z4" s="114"/>
    </row>
    <row r="5" spans="1:26" ht="15.6" x14ac:dyDescent="0.3">
      <c r="A5" s="114"/>
      <c r="B5" s="186" t="s">
        <v>342</v>
      </c>
      <c r="C5" s="321"/>
      <c r="D5" s="74" t="s">
        <v>343</v>
      </c>
      <c r="E5" s="74" t="s">
        <v>18</v>
      </c>
      <c r="F5" s="74" t="s">
        <v>344</v>
      </c>
      <c r="G5" s="114"/>
      <c r="H5" s="114"/>
      <c r="I5" s="114"/>
      <c r="J5" s="114"/>
      <c r="K5" s="114"/>
      <c r="L5" s="114"/>
      <c r="M5" s="114"/>
      <c r="N5" s="114"/>
      <c r="O5" s="114"/>
      <c r="P5" s="114"/>
      <c r="Q5" s="114"/>
      <c r="R5" s="114"/>
      <c r="S5" s="114"/>
      <c r="T5" s="114"/>
      <c r="U5" s="114"/>
      <c r="V5" s="114"/>
      <c r="W5" s="114"/>
      <c r="X5" s="114"/>
      <c r="Y5" s="114"/>
      <c r="Z5" s="114"/>
    </row>
    <row r="6" spans="1:26" ht="15.6" x14ac:dyDescent="0.3">
      <c r="A6" s="114"/>
      <c r="B6" s="76">
        <v>1</v>
      </c>
      <c r="C6" s="77">
        <v>2</v>
      </c>
      <c r="D6" s="77">
        <v>3</v>
      </c>
      <c r="E6" s="77">
        <v>4</v>
      </c>
      <c r="F6" s="77">
        <v>5</v>
      </c>
      <c r="G6" s="114"/>
      <c r="H6" s="114"/>
      <c r="I6" s="114"/>
      <c r="J6" s="114"/>
      <c r="K6" s="114"/>
      <c r="L6" s="114"/>
      <c r="M6" s="114"/>
      <c r="N6" s="114"/>
      <c r="O6" s="114"/>
      <c r="P6" s="114"/>
      <c r="Q6" s="114"/>
      <c r="R6" s="114"/>
      <c r="S6" s="114"/>
      <c r="T6" s="114"/>
      <c r="U6" s="114"/>
      <c r="V6" s="114"/>
      <c r="W6" s="114"/>
      <c r="X6" s="114"/>
      <c r="Y6" s="114"/>
      <c r="Z6" s="114"/>
    </row>
    <row r="7" spans="1:26" ht="15.6" x14ac:dyDescent="0.3">
      <c r="A7" s="114"/>
      <c r="B7" s="151" t="s">
        <v>131</v>
      </c>
      <c r="C7" s="133"/>
      <c r="D7" s="133"/>
      <c r="E7" s="133"/>
      <c r="F7" s="133"/>
      <c r="G7" s="114"/>
      <c r="H7" s="114"/>
      <c r="I7" s="114"/>
      <c r="J7" s="114"/>
      <c r="K7" s="114"/>
      <c r="L7" s="114"/>
      <c r="M7" s="114"/>
      <c r="N7" s="114"/>
      <c r="O7" s="114"/>
      <c r="P7" s="114"/>
      <c r="Q7" s="114"/>
      <c r="R7" s="114"/>
      <c r="S7" s="114"/>
      <c r="T7" s="114"/>
      <c r="U7" s="114"/>
      <c r="V7" s="114"/>
      <c r="W7" s="114"/>
      <c r="X7" s="114"/>
      <c r="Y7" s="114"/>
      <c r="Z7" s="114"/>
    </row>
    <row r="8" spans="1:26" ht="15.6" x14ac:dyDescent="0.3">
      <c r="A8" s="114"/>
      <c r="B8" s="151" t="s">
        <v>132</v>
      </c>
      <c r="C8" s="133"/>
      <c r="D8" s="133"/>
      <c r="E8" s="133"/>
      <c r="F8" s="133"/>
      <c r="G8" s="114"/>
      <c r="H8" s="114"/>
      <c r="I8" s="114"/>
      <c r="J8" s="114"/>
      <c r="K8" s="114"/>
      <c r="L8" s="114"/>
      <c r="M8" s="114"/>
      <c r="N8" s="114"/>
      <c r="O8" s="114"/>
      <c r="P8" s="114"/>
      <c r="Q8" s="114"/>
      <c r="R8" s="114"/>
      <c r="S8" s="114"/>
      <c r="T8" s="114"/>
      <c r="U8" s="114"/>
      <c r="V8" s="114"/>
      <c r="W8" s="114"/>
      <c r="X8" s="114"/>
      <c r="Y8" s="114"/>
      <c r="Z8" s="114"/>
    </row>
    <row r="9" spans="1:26" ht="15.6" x14ac:dyDescent="0.3">
      <c r="A9" s="114"/>
      <c r="B9" s="151" t="s">
        <v>133</v>
      </c>
      <c r="C9" s="133"/>
      <c r="D9" s="133"/>
      <c r="E9" s="133"/>
      <c r="F9" s="133"/>
      <c r="G9" s="114"/>
      <c r="H9" s="114"/>
      <c r="I9" s="114"/>
      <c r="J9" s="114"/>
      <c r="K9" s="114"/>
      <c r="L9" s="114"/>
      <c r="M9" s="114"/>
      <c r="N9" s="114"/>
      <c r="O9" s="114"/>
      <c r="P9" s="114"/>
      <c r="Q9" s="114"/>
      <c r="R9" s="114"/>
      <c r="S9" s="114"/>
      <c r="T9" s="114"/>
      <c r="U9" s="114"/>
      <c r="V9" s="114"/>
      <c r="W9" s="114"/>
      <c r="X9" s="114"/>
      <c r="Y9" s="114"/>
      <c r="Z9" s="114"/>
    </row>
    <row r="10" spans="1:26" ht="15.6" x14ac:dyDescent="0.3">
      <c r="A10" s="114"/>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row>
    <row r="11" spans="1:26" ht="15.6" x14ac:dyDescent="0.3">
      <c r="A11" s="114"/>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row>
    <row r="12" spans="1:26" ht="15.6" x14ac:dyDescent="0.3">
      <c r="A12" s="114"/>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row>
    <row r="13" spans="1:26" ht="15.6" x14ac:dyDescent="0.3">
      <c r="A13" s="114"/>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row>
    <row r="14" spans="1:26" ht="15.6" x14ac:dyDescent="0.3">
      <c r="A14" s="114"/>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row>
    <row r="15" spans="1:26" ht="15.6" x14ac:dyDescent="0.3">
      <c r="A15" s="114"/>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row>
    <row r="16" spans="1:26" ht="15.6" x14ac:dyDescent="0.3">
      <c r="A16" s="11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row>
    <row r="17" spans="1:26" ht="15.6" x14ac:dyDescent="0.3">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row>
    <row r="18" spans="1:26" ht="15.6" x14ac:dyDescent="0.3">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row>
    <row r="19" spans="1:26" ht="15.6" x14ac:dyDescent="0.3">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row>
    <row r="20" spans="1:26" ht="15.6" x14ac:dyDescent="0.3">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row>
    <row r="21" spans="1:26" ht="15.75" customHeight="1" x14ac:dyDescent="0.3">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row>
    <row r="22" spans="1:26" ht="15.75" customHeight="1" x14ac:dyDescent="0.3">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row>
    <row r="23" spans="1:26" ht="15.75" customHeight="1" x14ac:dyDescent="0.3">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row>
    <row r="24" spans="1:26" ht="15.75" customHeight="1" x14ac:dyDescent="0.3">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row>
    <row r="25" spans="1:26" ht="15.75" customHeight="1" x14ac:dyDescent="0.3">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row>
    <row r="26" spans="1:26" ht="15.75" customHeight="1" x14ac:dyDescent="0.3">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spans="1:26" ht="15.75" customHeight="1" x14ac:dyDescent="0.3">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1:26" ht="15.75" customHeight="1" x14ac:dyDescent="0.3">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spans="1:26" ht="15.75" customHeight="1" x14ac:dyDescent="0.3">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1:26" ht="15.75" customHeight="1" x14ac:dyDescent="0.3">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ht="15.75" customHeight="1" x14ac:dyDescent="0.3">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ht="15.75" customHeight="1" x14ac:dyDescent="0.3">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1:26" ht="15.75" customHeight="1" x14ac:dyDescent="0.3">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ht="15.75" customHeight="1" x14ac:dyDescent="0.3">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1:26" ht="15.75" customHeight="1" x14ac:dyDescent="0.3">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ht="15.75" customHeight="1" x14ac:dyDescent="0.3">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ht="15.75" customHeight="1" x14ac:dyDescent="0.3">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ht="15.75" customHeight="1" x14ac:dyDescent="0.3">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1:26" ht="15.75" customHeight="1" x14ac:dyDescent="0.3">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ht="15.75" customHeight="1" x14ac:dyDescent="0.3">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ht="15.75" customHeight="1" x14ac:dyDescent="0.3">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ht="15.75" customHeight="1" x14ac:dyDescent="0.3">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15.75" customHeight="1" x14ac:dyDescent="0.3">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15.75" customHeight="1" x14ac:dyDescent="0.3">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15.75" customHeight="1" x14ac:dyDescent="0.3">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15.75" customHeight="1" x14ac:dyDescent="0.3">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15.75" customHeight="1" x14ac:dyDescent="0.3">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15.75" customHeight="1" x14ac:dyDescent="0.3">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15.75" customHeight="1" x14ac:dyDescent="0.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15.75" customHeight="1" x14ac:dyDescent="0.3">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15.75" customHeight="1" x14ac:dyDescent="0.3">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15.75" customHeigh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15.75" customHeight="1" x14ac:dyDescent="0.3">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15.75" customHeight="1" x14ac:dyDescent="0.3">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15.75" customHeight="1" x14ac:dyDescent="0.3">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15.75" customHeight="1" x14ac:dyDescent="0.3">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15.75" customHeight="1" x14ac:dyDescent="0.3">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15.75" customHeight="1" x14ac:dyDescent="0.3">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15.75" customHeight="1" x14ac:dyDescent="0.3">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15.75" customHeight="1" x14ac:dyDescent="0.3">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15.75" customHeight="1" x14ac:dyDescent="0.3">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15.75" customHeight="1" x14ac:dyDescent="0.3">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15.75" customHeight="1" x14ac:dyDescent="0.3">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15.75" customHeight="1" x14ac:dyDescent="0.3">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15.75" customHeight="1" x14ac:dyDescent="0.3">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15.75" customHeight="1" x14ac:dyDescent="0.3">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15.75" customHeight="1" x14ac:dyDescent="0.3">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15.75" customHeight="1" x14ac:dyDescent="0.3">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15.75" customHeight="1" x14ac:dyDescent="0.3">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15.75" customHeight="1" x14ac:dyDescent="0.3">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15.75" customHeight="1" x14ac:dyDescent="0.3">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15.75" customHeight="1" x14ac:dyDescent="0.3">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15.75" customHeight="1" x14ac:dyDescent="0.3">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15.75" customHeight="1" x14ac:dyDescent="0.3">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15.75" customHeight="1" x14ac:dyDescent="0.3">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15.75" customHeight="1" x14ac:dyDescent="0.3">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15.75" customHeight="1" x14ac:dyDescent="0.3">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15.75" customHeight="1" x14ac:dyDescent="0.3">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15.75" customHeight="1" x14ac:dyDescent="0.3">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15.75" customHeight="1" x14ac:dyDescent="0.3">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15.75" customHeight="1" x14ac:dyDescent="0.3">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15.75" customHeight="1" x14ac:dyDescent="0.3">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15.75" customHeight="1" x14ac:dyDescent="0.3">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15.75" customHeight="1" x14ac:dyDescent="0.3">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15.75" customHeight="1" x14ac:dyDescent="0.3">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15.75" customHeight="1" x14ac:dyDescent="0.3">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15.75" customHeight="1" x14ac:dyDescent="0.3">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15.75" customHeight="1" x14ac:dyDescent="0.3">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15.75" customHeight="1" x14ac:dyDescent="0.3">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15.75" customHeight="1" x14ac:dyDescent="0.3">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15.75" customHeight="1" x14ac:dyDescent="0.3">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15.75" customHeight="1" x14ac:dyDescent="0.3">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15.75" customHeight="1" x14ac:dyDescent="0.3">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15.75" customHeight="1" x14ac:dyDescent="0.3">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15.75" customHeight="1" x14ac:dyDescent="0.3">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15.75" customHeight="1" x14ac:dyDescent="0.3">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15.75" customHeight="1" x14ac:dyDescent="0.3">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15.75" customHeight="1" x14ac:dyDescent="0.3">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15.75" customHeight="1" x14ac:dyDescent="0.3">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15.75" customHeight="1" x14ac:dyDescent="0.3">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15.75" customHeight="1" x14ac:dyDescent="0.3">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15.75" customHeight="1" x14ac:dyDescent="0.3">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15.75" customHeight="1" x14ac:dyDescent="0.3">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15.75" customHeight="1" x14ac:dyDescent="0.3">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15.75" customHeight="1" x14ac:dyDescent="0.3">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15.75" customHeight="1" x14ac:dyDescent="0.3">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15.75" customHeight="1" x14ac:dyDescent="0.3">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15.75" customHeight="1" x14ac:dyDescent="0.3">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15.75" customHeight="1" x14ac:dyDescent="0.3">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15.75" customHeight="1" x14ac:dyDescent="0.3">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15.75" customHeight="1" x14ac:dyDescent="0.3">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15.75" customHeight="1" x14ac:dyDescent="0.3">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15.75" customHeight="1" x14ac:dyDescent="0.3">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15.75" customHeight="1" x14ac:dyDescent="0.3">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15.75" customHeight="1" x14ac:dyDescent="0.3">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15.75" customHeight="1" x14ac:dyDescent="0.3">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15.75" customHeight="1" x14ac:dyDescent="0.3">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15.75" customHeight="1" x14ac:dyDescent="0.3">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15.75" customHeight="1" x14ac:dyDescent="0.3">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15.75" customHeight="1" x14ac:dyDescent="0.3">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15.75" customHeight="1"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15.75" customHeight="1"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15.75" customHeight="1"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15.75" customHeight="1"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15.75" customHeight="1"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15.75" customHeight="1"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15.75" customHeight="1"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15.75" customHeight="1"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15.75" customHeight="1"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15.75" customHeight="1"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15.75" customHeight="1"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15.75" customHeight="1"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15.75" customHeight="1"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15.75" customHeight="1"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15.75" customHeight="1"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15.75" customHeight="1"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15.75" customHeight="1"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15.75" customHeight="1"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15.75" customHeight="1"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15.75" customHeight="1"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15.75" customHeight="1"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15.75" customHeight="1"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15.75" customHeight="1"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15.75" customHeight="1"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15.75" customHeight="1"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15.75" customHeight="1"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15.75" customHeight="1"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15.75" customHeight="1"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15.75" customHeight="1"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15.75" customHeight="1"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15.75" customHeight="1"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15.75" customHeight="1"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15.75" customHeight="1"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15.75" customHeight="1"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15.75" customHeight="1"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15.75" customHeight="1"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15.75" customHeight="1"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15.75" customHeight="1"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15.75" customHeight="1"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15.75" customHeight="1"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15.75" customHeight="1"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15.75" customHeight="1"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15.75" customHeight="1"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15.75" customHeight="1"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15.75" customHeight="1"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15.75" customHeight="1"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15.75" customHeight="1"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15.75" customHeight="1"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15.75" customHeight="1"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15.75" customHeight="1"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15.75" customHeight="1"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15.75" customHeight="1"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15.75" customHeight="1"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15.75" customHeight="1"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15.75" customHeight="1"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15.75" customHeight="1"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15.75" customHeight="1"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15.75" customHeight="1"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15.75" customHeight="1"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15.75" customHeight="1"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15.75" customHeight="1"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15.75" customHeight="1"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15.75" customHeight="1"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15.75" customHeight="1"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15.75" customHeight="1"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15.75" customHeight="1"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15.75" customHeight="1"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15.75" customHeight="1"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15.75" customHeight="1"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15.75" customHeight="1"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15.75" customHeight="1"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15.75" customHeight="1"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15.75" customHeight="1"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15.75" customHeight="1"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15.75" customHeight="1"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15.75" customHeight="1"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15.75" customHeight="1"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15.75" customHeight="1"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15.75" customHeight="1"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15.75" customHeight="1"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15.75" customHeight="1"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15.75" customHeight="1"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15.75" customHeight="1"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15.75" customHeight="1"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15.75" customHeight="1"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15.75" customHeight="1"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15.75" customHeight="1"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15.75" customHeight="1"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15.75" customHeight="1"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15.75" customHeight="1"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15.75" customHeight="1"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15.75" customHeight="1"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15.75" customHeight="1"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15.75" customHeight="1"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15.75" customHeight="1"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15.75" customHeight="1"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15.75" customHeight="1"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15.75" customHeight="1"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15.75" customHeight="1"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15.75" customHeight="1"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15.75" customHeight="1" x14ac:dyDescent="0.3"/>
    <row r="222" spans="1:26" ht="15.75" customHeight="1" x14ac:dyDescent="0.3"/>
    <row r="223" spans="1:26" ht="15.75" customHeight="1" x14ac:dyDescent="0.3"/>
    <row r="224" spans="1:2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
    <mergeCell ref="C4:C5"/>
    <mergeCell ref="D4:F4"/>
  </mergeCells>
  <pageMargins left="0.7" right="0.7" top="0.75" bottom="0.75" header="0" footer="0"/>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Z1000"/>
  <sheetViews>
    <sheetView workbookViewId="0"/>
  </sheetViews>
  <sheetFormatPr defaultColWidth="11.19921875" defaultRowHeight="15" customHeight="1" x14ac:dyDescent="0.3"/>
  <cols>
    <col min="1" max="1" width="9.19921875" customWidth="1"/>
    <col min="2" max="2" width="4.296875" customWidth="1"/>
    <col min="3" max="3" width="21.09765625" customWidth="1"/>
    <col min="4" max="4" width="16.19921875" customWidth="1"/>
    <col min="5" max="6" width="9.19921875" customWidth="1"/>
    <col min="7" max="7" width="10.09765625" customWidth="1"/>
    <col min="8" max="8" width="13.8984375" customWidth="1"/>
    <col min="9" max="26" width="12.09765625" customWidth="1"/>
  </cols>
  <sheetData>
    <row r="1" spans="1:26" ht="15.6" x14ac:dyDescent="0.3">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1:26" ht="15.6" x14ac:dyDescent="0.3">
      <c r="A2" s="114"/>
      <c r="B2" s="115" t="s">
        <v>345</v>
      </c>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26" ht="15.6" x14ac:dyDescent="0.3">
      <c r="A3" s="114"/>
      <c r="B3" s="115"/>
      <c r="C3" s="114"/>
      <c r="D3" s="114"/>
      <c r="E3" s="114"/>
      <c r="F3" s="114"/>
      <c r="G3" s="114"/>
      <c r="H3" s="114"/>
      <c r="I3" s="114"/>
      <c r="J3" s="114"/>
      <c r="K3" s="114"/>
      <c r="L3" s="114"/>
      <c r="M3" s="114"/>
      <c r="N3" s="114"/>
      <c r="O3" s="114"/>
      <c r="P3" s="114"/>
      <c r="Q3" s="114"/>
      <c r="R3" s="114"/>
      <c r="S3" s="114"/>
      <c r="T3" s="114"/>
      <c r="U3" s="114"/>
      <c r="V3" s="114"/>
      <c r="W3" s="114"/>
      <c r="X3" s="114"/>
      <c r="Y3" s="114"/>
      <c r="Z3" s="114"/>
    </row>
    <row r="4" spans="1:26" ht="15.6" x14ac:dyDescent="0.3">
      <c r="A4" s="114"/>
      <c r="B4" s="187"/>
      <c r="C4" s="120"/>
      <c r="D4" s="120"/>
      <c r="E4" s="322" t="s">
        <v>346</v>
      </c>
      <c r="F4" s="318"/>
      <c r="G4" s="319"/>
      <c r="H4" s="320" t="s">
        <v>347</v>
      </c>
      <c r="I4" s="114"/>
      <c r="J4" s="114"/>
      <c r="K4" s="114"/>
      <c r="L4" s="114"/>
      <c r="M4" s="114"/>
      <c r="N4" s="114"/>
      <c r="O4" s="114"/>
      <c r="P4" s="114"/>
      <c r="Q4" s="114"/>
      <c r="R4" s="114"/>
      <c r="S4" s="114"/>
      <c r="T4" s="114"/>
      <c r="U4" s="114"/>
      <c r="V4" s="114"/>
      <c r="W4" s="114"/>
      <c r="X4" s="114"/>
      <c r="Y4" s="114"/>
      <c r="Z4" s="114"/>
    </row>
    <row r="5" spans="1:26" ht="15.6" x14ac:dyDescent="0.3">
      <c r="A5" s="114"/>
      <c r="B5" s="129" t="s">
        <v>94</v>
      </c>
      <c r="C5" s="116" t="s">
        <v>348</v>
      </c>
      <c r="D5" s="116" t="s">
        <v>349</v>
      </c>
      <c r="E5" s="351" t="s">
        <v>350</v>
      </c>
      <c r="F5" s="351" t="s">
        <v>102</v>
      </c>
      <c r="G5" s="351" t="s">
        <v>101</v>
      </c>
      <c r="H5" s="326"/>
      <c r="I5" s="114"/>
      <c r="J5" s="114"/>
      <c r="K5" s="114"/>
      <c r="L5" s="114"/>
      <c r="M5" s="114"/>
      <c r="N5" s="114"/>
      <c r="O5" s="114"/>
      <c r="P5" s="114"/>
      <c r="Q5" s="114"/>
      <c r="R5" s="114"/>
      <c r="S5" s="114"/>
      <c r="T5" s="114"/>
      <c r="U5" s="114"/>
      <c r="V5" s="114"/>
      <c r="W5" s="114"/>
      <c r="X5" s="114"/>
      <c r="Y5" s="114"/>
      <c r="Z5" s="114"/>
    </row>
    <row r="6" spans="1:26" ht="15.6" x14ac:dyDescent="0.3">
      <c r="A6" s="114"/>
      <c r="B6" s="188"/>
      <c r="C6" s="124"/>
      <c r="D6" s="124"/>
      <c r="E6" s="352"/>
      <c r="F6" s="352"/>
      <c r="G6" s="352"/>
      <c r="H6" s="321"/>
      <c r="I6" s="114"/>
      <c r="J6" s="114"/>
      <c r="K6" s="114"/>
      <c r="L6" s="114"/>
      <c r="M6" s="114"/>
      <c r="N6" s="114"/>
      <c r="O6" s="114"/>
      <c r="P6" s="114"/>
      <c r="Q6" s="114"/>
      <c r="R6" s="114"/>
      <c r="S6" s="114"/>
      <c r="T6" s="114"/>
      <c r="U6" s="114"/>
      <c r="V6" s="114"/>
      <c r="W6" s="114"/>
      <c r="X6" s="114"/>
      <c r="Y6" s="114"/>
      <c r="Z6" s="114"/>
    </row>
    <row r="7" spans="1:26" ht="15.6" x14ac:dyDescent="0.3">
      <c r="A7" s="114"/>
      <c r="B7" s="76">
        <v>1</v>
      </c>
      <c r="C7" s="77">
        <v>2</v>
      </c>
      <c r="D7" s="77">
        <v>3</v>
      </c>
      <c r="E7" s="77">
        <v>4</v>
      </c>
      <c r="F7" s="77">
        <v>5</v>
      </c>
      <c r="G7" s="77">
        <v>6</v>
      </c>
      <c r="H7" s="77">
        <v>6</v>
      </c>
      <c r="I7" s="114"/>
      <c r="J7" s="114"/>
      <c r="K7" s="114"/>
      <c r="L7" s="114"/>
      <c r="M7" s="114"/>
      <c r="N7" s="114"/>
      <c r="O7" s="114"/>
      <c r="P7" s="114"/>
      <c r="Q7" s="114"/>
      <c r="R7" s="114"/>
      <c r="S7" s="114"/>
      <c r="T7" s="114"/>
      <c r="U7" s="114"/>
      <c r="V7" s="114"/>
      <c r="W7" s="114"/>
      <c r="X7" s="114"/>
      <c r="Y7" s="114"/>
      <c r="Z7" s="114"/>
    </row>
    <row r="8" spans="1:26" ht="15.6" x14ac:dyDescent="0.3">
      <c r="A8" s="114"/>
      <c r="B8" s="151">
        <v>1</v>
      </c>
      <c r="C8" s="133" t="s">
        <v>351</v>
      </c>
      <c r="D8" s="133"/>
      <c r="E8" s="133" t="s">
        <v>107</v>
      </c>
      <c r="F8" s="133"/>
      <c r="G8" s="133"/>
      <c r="H8" s="133"/>
      <c r="I8" s="114"/>
      <c r="J8" s="114"/>
      <c r="K8" s="114"/>
      <c r="L8" s="114"/>
      <c r="M8" s="114"/>
      <c r="N8" s="114"/>
      <c r="O8" s="114"/>
      <c r="P8" s="114"/>
      <c r="Q8" s="114"/>
      <c r="R8" s="114"/>
      <c r="S8" s="114"/>
      <c r="T8" s="114"/>
      <c r="U8" s="114"/>
      <c r="V8" s="114"/>
      <c r="W8" s="114"/>
      <c r="X8" s="114"/>
      <c r="Y8" s="114"/>
      <c r="Z8" s="114"/>
    </row>
    <row r="9" spans="1:26" ht="15.6" x14ac:dyDescent="0.3">
      <c r="A9" s="114"/>
      <c r="B9" s="151">
        <v>2</v>
      </c>
      <c r="C9" s="133" t="s">
        <v>352</v>
      </c>
      <c r="D9" s="133"/>
      <c r="E9" s="133"/>
      <c r="F9" s="133" t="s">
        <v>107</v>
      </c>
      <c r="G9" s="133"/>
      <c r="H9" s="133"/>
      <c r="I9" s="114"/>
      <c r="J9" s="114"/>
      <c r="K9" s="114"/>
      <c r="L9" s="114"/>
      <c r="M9" s="114"/>
      <c r="N9" s="114"/>
      <c r="O9" s="114"/>
      <c r="P9" s="114"/>
      <c r="Q9" s="114"/>
      <c r="R9" s="114"/>
      <c r="S9" s="114"/>
      <c r="T9" s="114"/>
      <c r="U9" s="114"/>
      <c r="V9" s="114"/>
      <c r="W9" s="114"/>
      <c r="X9" s="114"/>
      <c r="Y9" s="114"/>
      <c r="Z9" s="114"/>
    </row>
    <row r="10" spans="1:26" ht="15.6" x14ac:dyDescent="0.3">
      <c r="A10" s="114"/>
      <c r="B10" s="151">
        <v>3</v>
      </c>
      <c r="C10" s="133" t="s">
        <v>353</v>
      </c>
      <c r="D10" s="133"/>
      <c r="E10" s="133"/>
      <c r="F10" s="133"/>
      <c r="G10" s="133" t="s">
        <v>107</v>
      </c>
      <c r="H10" s="133"/>
      <c r="I10" s="114"/>
      <c r="J10" s="114"/>
      <c r="K10" s="114"/>
      <c r="L10" s="114"/>
      <c r="M10" s="114"/>
      <c r="N10" s="114"/>
      <c r="O10" s="114"/>
      <c r="P10" s="114"/>
      <c r="Q10" s="114"/>
      <c r="R10" s="114"/>
      <c r="S10" s="114"/>
      <c r="T10" s="114"/>
      <c r="U10" s="114"/>
      <c r="V10" s="114"/>
      <c r="W10" s="114"/>
      <c r="X10" s="114"/>
      <c r="Y10" s="114"/>
      <c r="Z10" s="114"/>
    </row>
    <row r="11" spans="1:26" ht="15.6" x14ac:dyDescent="0.3">
      <c r="A11" s="114"/>
      <c r="B11" s="151">
        <v>4</v>
      </c>
      <c r="C11" s="133" t="s">
        <v>354</v>
      </c>
      <c r="D11" s="133"/>
      <c r="E11" s="133"/>
      <c r="F11" s="133" t="s">
        <v>107</v>
      </c>
      <c r="G11" s="133"/>
      <c r="H11" s="133"/>
      <c r="I11" s="114"/>
      <c r="J11" s="114"/>
      <c r="K11" s="114"/>
      <c r="L11" s="114"/>
      <c r="M11" s="114"/>
      <c r="N11" s="114"/>
      <c r="O11" s="114"/>
      <c r="P11" s="114"/>
      <c r="Q11" s="114"/>
      <c r="R11" s="114"/>
      <c r="S11" s="114"/>
      <c r="T11" s="114"/>
      <c r="U11" s="114"/>
      <c r="V11" s="114"/>
      <c r="W11" s="114"/>
      <c r="X11" s="114"/>
      <c r="Y11" s="114"/>
      <c r="Z11" s="114"/>
    </row>
    <row r="12" spans="1:26" ht="15.6" x14ac:dyDescent="0.3">
      <c r="A12" s="114"/>
      <c r="B12" s="151">
        <v>5</v>
      </c>
      <c r="C12" s="133"/>
      <c r="D12" s="133"/>
      <c r="E12" s="133"/>
      <c r="F12" s="133"/>
      <c r="G12" s="133"/>
      <c r="H12" s="133"/>
      <c r="I12" s="114"/>
      <c r="J12" s="114"/>
      <c r="K12" s="114"/>
      <c r="L12" s="114"/>
      <c r="M12" s="114"/>
      <c r="N12" s="114"/>
      <c r="O12" s="114"/>
      <c r="P12" s="114"/>
      <c r="Q12" s="114"/>
      <c r="R12" s="114"/>
      <c r="S12" s="114"/>
      <c r="T12" s="114"/>
      <c r="U12" s="114"/>
      <c r="V12" s="114"/>
      <c r="W12" s="114"/>
      <c r="X12" s="114"/>
      <c r="Y12" s="114"/>
      <c r="Z12" s="114"/>
    </row>
    <row r="13" spans="1:26" ht="15.6" x14ac:dyDescent="0.3">
      <c r="A13" s="114"/>
      <c r="B13" s="152" t="s">
        <v>108</v>
      </c>
      <c r="C13" s="147"/>
      <c r="D13" s="147"/>
      <c r="E13" s="147"/>
      <c r="F13" s="147"/>
      <c r="G13" s="147"/>
      <c r="H13" s="147"/>
      <c r="I13" s="114"/>
      <c r="J13" s="114"/>
      <c r="K13" s="114"/>
      <c r="L13" s="114"/>
      <c r="M13" s="114"/>
      <c r="N13" s="114"/>
      <c r="O13" s="114"/>
      <c r="P13" s="114"/>
      <c r="Q13" s="114"/>
      <c r="R13" s="114"/>
      <c r="S13" s="114"/>
      <c r="T13" s="114"/>
      <c r="U13" s="114"/>
      <c r="V13" s="114"/>
      <c r="W13" s="114"/>
      <c r="X13" s="114"/>
      <c r="Y13" s="114"/>
      <c r="Z13" s="114"/>
    </row>
    <row r="14" spans="1:26" ht="15.6" x14ac:dyDescent="0.3">
      <c r="A14" s="114"/>
      <c r="B14" s="357" t="s">
        <v>134</v>
      </c>
      <c r="C14" s="347"/>
      <c r="D14" s="324"/>
      <c r="E14" s="182">
        <f>COUNTIFS(C8:C13,"*",E8:E13,"V")</f>
        <v>1</v>
      </c>
      <c r="F14" s="182">
        <f>COUNTIFS(C8:C13,"*",F8:F13,"V")</f>
        <v>2</v>
      </c>
      <c r="G14" s="182">
        <f>COUNTIFS(C8:C13,"*",G8:G13,"V")</f>
        <v>1</v>
      </c>
      <c r="H14" s="184"/>
      <c r="I14" s="114"/>
      <c r="J14" s="114"/>
      <c r="K14" s="114"/>
      <c r="L14" s="114"/>
      <c r="M14" s="114"/>
      <c r="N14" s="114"/>
      <c r="O14" s="114"/>
      <c r="P14" s="114"/>
      <c r="Q14" s="114"/>
      <c r="R14" s="114"/>
      <c r="S14" s="114"/>
      <c r="T14" s="114"/>
      <c r="U14" s="114"/>
      <c r="V14" s="114"/>
      <c r="W14" s="114"/>
      <c r="X14" s="114"/>
      <c r="Y14" s="114"/>
      <c r="Z14" s="114"/>
    </row>
    <row r="15" spans="1:26" ht="15.6" x14ac:dyDescent="0.3">
      <c r="A15" s="114"/>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row>
    <row r="16" spans="1:26" ht="15.6" x14ac:dyDescent="0.3">
      <c r="A16" s="11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row>
    <row r="17" spans="1:26" ht="15.6" x14ac:dyDescent="0.3">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row>
    <row r="18" spans="1:26" ht="15.6" x14ac:dyDescent="0.3">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row>
    <row r="19" spans="1:26" ht="15.6" x14ac:dyDescent="0.3">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row>
    <row r="20" spans="1:26" ht="15.6" x14ac:dyDescent="0.3">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row>
    <row r="21" spans="1:26" ht="15.75" customHeight="1" x14ac:dyDescent="0.3">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row>
    <row r="22" spans="1:26" ht="15.75" customHeight="1" x14ac:dyDescent="0.3">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row>
    <row r="23" spans="1:26" ht="15.75" customHeight="1" x14ac:dyDescent="0.3">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row>
    <row r="24" spans="1:26" ht="15.75" customHeight="1" x14ac:dyDescent="0.3">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row>
    <row r="25" spans="1:26" ht="15.75" customHeight="1" x14ac:dyDescent="0.3">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row>
    <row r="26" spans="1:26" ht="15.75" customHeight="1" x14ac:dyDescent="0.3">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spans="1:26" ht="15.75" customHeight="1" x14ac:dyDescent="0.3">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1:26" ht="15.75" customHeight="1" x14ac:dyDescent="0.3">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spans="1:26" ht="15.75" customHeight="1" x14ac:dyDescent="0.3">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1:26" ht="15.75" customHeight="1" x14ac:dyDescent="0.3">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ht="15.75" customHeight="1" x14ac:dyDescent="0.3">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ht="15.75" customHeight="1" x14ac:dyDescent="0.3">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1:26" ht="15.75" customHeight="1" x14ac:dyDescent="0.3">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ht="15.75" customHeight="1" x14ac:dyDescent="0.3">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1:26" ht="15.75" customHeight="1" x14ac:dyDescent="0.3">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ht="15.75" customHeight="1" x14ac:dyDescent="0.3">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ht="15.75" customHeight="1" x14ac:dyDescent="0.3">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ht="15.75" customHeight="1" x14ac:dyDescent="0.3">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1:26" ht="15.75" customHeight="1" x14ac:dyDescent="0.3">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ht="15.75" customHeight="1" x14ac:dyDescent="0.3">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ht="15.75" customHeight="1" x14ac:dyDescent="0.3">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ht="15.75" customHeight="1" x14ac:dyDescent="0.3">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15.75" customHeight="1" x14ac:dyDescent="0.3">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15.75" customHeight="1" x14ac:dyDescent="0.3">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15.75" customHeight="1" x14ac:dyDescent="0.3">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15.75" customHeight="1" x14ac:dyDescent="0.3">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15.75" customHeight="1" x14ac:dyDescent="0.3">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15.75" customHeight="1" x14ac:dyDescent="0.3">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15.75" customHeight="1" x14ac:dyDescent="0.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15.75" customHeight="1" x14ac:dyDescent="0.3">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15.75" customHeight="1" x14ac:dyDescent="0.3">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15.75" customHeigh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15.75" customHeight="1" x14ac:dyDescent="0.3">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15.75" customHeight="1" x14ac:dyDescent="0.3">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15.75" customHeight="1" x14ac:dyDescent="0.3">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15.75" customHeight="1" x14ac:dyDescent="0.3">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15.75" customHeight="1" x14ac:dyDescent="0.3">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15.75" customHeight="1" x14ac:dyDescent="0.3">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15.75" customHeight="1" x14ac:dyDescent="0.3">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15.75" customHeight="1" x14ac:dyDescent="0.3">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15.75" customHeight="1" x14ac:dyDescent="0.3">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15.75" customHeight="1" x14ac:dyDescent="0.3">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15.75" customHeight="1" x14ac:dyDescent="0.3">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15.75" customHeight="1" x14ac:dyDescent="0.3">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15.75" customHeight="1" x14ac:dyDescent="0.3">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15.75" customHeight="1" x14ac:dyDescent="0.3">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15.75" customHeight="1" x14ac:dyDescent="0.3">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15.75" customHeight="1" x14ac:dyDescent="0.3">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15.75" customHeight="1" x14ac:dyDescent="0.3">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15.75" customHeight="1" x14ac:dyDescent="0.3">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15.75" customHeight="1" x14ac:dyDescent="0.3">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15.75" customHeight="1" x14ac:dyDescent="0.3">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15.75" customHeight="1" x14ac:dyDescent="0.3">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15.75" customHeight="1" x14ac:dyDescent="0.3">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15.75" customHeight="1" x14ac:dyDescent="0.3">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15.75" customHeight="1" x14ac:dyDescent="0.3">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15.75" customHeight="1" x14ac:dyDescent="0.3">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15.75" customHeight="1" x14ac:dyDescent="0.3">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15.75" customHeight="1" x14ac:dyDescent="0.3">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15.75" customHeight="1" x14ac:dyDescent="0.3">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15.75" customHeight="1" x14ac:dyDescent="0.3">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15.75" customHeight="1" x14ac:dyDescent="0.3">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15.75" customHeight="1" x14ac:dyDescent="0.3">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15.75" customHeight="1" x14ac:dyDescent="0.3">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15.75" customHeight="1" x14ac:dyDescent="0.3">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15.75" customHeight="1" x14ac:dyDescent="0.3">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15.75" customHeight="1" x14ac:dyDescent="0.3">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15.75" customHeight="1" x14ac:dyDescent="0.3">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15.75" customHeight="1" x14ac:dyDescent="0.3">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15.75" customHeight="1" x14ac:dyDescent="0.3">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15.75" customHeight="1" x14ac:dyDescent="0.3">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15.75" customHeight="1" x14ac:dyDescent="0.3">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15.75" customHeight="1" x14ac:dyDescent="0.3">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15.75" customHeight="1" x14ac:dyDescent="0.3">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15.75" customHeight="1" x14ac:dyDescent="0.3">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15.75" customHeight="1" x14ac:dyDescent="0.3">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15.75" customHeight="1" x14ac:dyDescent="0.3">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15.75" customHeight="1" x14ac:dyDescent="0.3">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15.75" customHeight="1" x14ac:dyDescent="0.3">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15.75" customHeight="1" x14ac:dyDescent="0.3">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15.75" customHeight="1" x14ac:dyDescent="0.3">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15.75" customHeight="1" x14ac:dyDescent="0.3">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15.75" customHeight="1" x14ac:dyDescent="0.3">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15.75" customHeight="1" x14ac:dyDescent="0.3">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15.75" customHeight="1" x14ac:dyDescent="0.3">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15.75" customHeight="1" x14ac:dyDescent="0.3">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15.75" customHeight="1" x14ac:dyDescent="0.3">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15.75" customHeight="1" x14ac:dyDescent="0.3">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15.75" customHeight="1" x14ac:dyDescent="0.3">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15.75" customHeight="1" x14ac:dyDescent="0.3">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15.75" customHeight="1" x14ac:dyDescent="0.3">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15.75" customHeight="1" x14ac:dyDescent="0.3">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15.75" customHeight="1" x14ac:dyDescent="0.3">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15.75" customHeight="1" x14ac:dyDescent="0.3">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15.75" customHeight="1" x14ac:dyDescent="0.3">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15.75" customHeight="1" x14ac:dyDescent="0.3">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15.75" customHeight="1" x14ac:dyDescent="0.3">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15.75" customHeight="1" x14ac:dyDescent="0.3">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15.75" customHeight="1" x14ac:dyDescent="0.3">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15.75" customHeight="1" x14ac:dyDescent="0.3">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15.75" customHeight="1"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15.75" customHeight="1"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15.75" customHeight="1"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15.75" customHeight="1"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15.75" customHeight="1"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15.75" customHeight="1"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15.75" customHeight="1"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15.75" customHeight="1"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15.75" customHeight="1"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15.75" customHeight="1"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15.75" customHeight="1"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15.75" customHeight="1"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15.75" customHeight="1"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15.75" customHeight="1"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15.75" customHeight="1"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15.75" customHeight="1"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15.75" customHeight="1"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15.75" customHeight="1"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15.75" customHeight="1"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15.75" customHeight="1"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15.75" customHeight="1"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15.75" customHeight="1"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15.75" customHeight="1"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15.75" customHeight="1"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15.75" customHeight="1"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15.75" customHeight="1"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15.75" customHeight="1"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15.75" customHeight="1"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15.75" customHeight="1"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15.75" customHeight="1"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15.75" customHeight="1"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15.75" customHeight="1"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15.75" customHeight="1"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15.75" customHeight="1"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15.75" customHeight="1"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15.75" customHeight="1"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15.75" customHeight="1"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15.75" customHeight="1"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15.75" customHeight="1"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15.75" customHeight="1"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15.75" customHeight="1"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15.75" customHeight="1"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15.75" customHeight="1"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15.75" customHeight="1"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15.75" customHeight="1"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15.75" customHeight="1"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15.75" customHeight="1"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15.75" customHeight="1"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15.75" customHeight="1"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15.75" customHeight="1"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15.75" customHeight="1"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15.75" customHeight="1"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15.75" customHeight="1"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15.75" customHeight="1"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15.75" customHeight="1"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15.75" customHeight="1"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15.75" customHeight="1"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15.75" customHeight="1"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15.75" customHeight="1"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15.75" customHeight="1"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15.75" customHeight="1"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15.75" customHeight="1"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15.75" customHeight="1"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15.75" customHeight="1"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15.75" customHeight="1"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15.75" customHeight="1"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15.75" customHeight="1"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15.75" customHeight="1"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15.75" customHeight="1"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15.75" customHeight="1"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15.75" customHeight="1"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15.75" customHeight="1"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15.75" customHeight="1"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15.75" customHeight="1"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15.75" customHeight="1"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15.75" customHeight="1"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15.75" customHeight="1"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15.75" customHeight="1"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15.75" customHeight="1"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15.75" customHeight="1"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15.75" customHeight="1"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15.75" customHeight="1"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15.75" customHeight="1"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15.75" customHeight="1"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15.75" customHeight="1"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15.75" customHeight="1"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15.75" customHeight="1"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15.75" customHeight="1"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15.75" customHeight="1"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15.75" customHeight="1"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15.75" customHeight="1"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15.75" customHeight="1"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15.75" customHeight="1"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15.75" customHeight="1"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15.75" customHeight="1"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15.75" customHeight="1"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15.75" customHeight="1"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15.75" customHeight="1"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15.75" customHeight="1"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15.75" customHeight="1"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15.75" customHeight="1" x14ac:dyDescent="0.3"/>
    <row r="222" spans="1:26" ht="15.75" customHeight="1" x14ac:dyDescent="0.3"/>
    <row r="223" spans="1:26" ht="15.75" customHeight="1" x14ac:dyDescent="0.3"/>
    <row r="224" spans="1:2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
    <mergeCell ref="B14:D14"/>
    <mergeCell ref="E4:G4"/>
    <mergeCell ref="H4:H6"/>
    <mergeCell ref="E5:E6"/>
    <mergeCell ref="F5:F6"/>
    <mergeCell ref="G5:G6"/>
  </mergeCells>
  <pageMargins left="0.7" right="0.7" top="0.75" bottom="0.75" header="0" footer="0"/>
  <pageSetup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Z1000"/>
  <sheetViews>
    <sheetView workbookViewId="0"/>
  </sheetViews>
  <sheetFormatPr defaultColWidth="11.19921875" defaultRowHeight="15" customHeight="1" x14ac:dyDescent="0.3"/>
  <cols>
    <col min="1" max="1" width="9.19921875" customWidth="1"/>
    <col min="2" max="2" width="4.296875" customWidth="1"/>
    <col min="3" max="3" width="17.296875" customWidth="1"/>
    <col min="4" max="4" width="16.296875" customWidth="1"/>
    <col min="5" max="6" width="9.19921875" customWidth="1"/>
    <col min="7" max="7" width="10.19921875" customWidth="1"/>
    <col min="8" max="8" width="9.19921875" customWidth="1"/>
    <col min="9" max="26" width="12.09765625" customWidth="1"/>
  </cols>
  <sheetData>
    <row r="1" spans="1:26" ht="15.6" x14ac:dyDescent="0.3">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1:26" ht="15.6" x14ac:dyDescent="0.3">
      <c r="A2" s="114"/>
      <c r="B2" s="115" t="s">
        <v>355</v>
      </c>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26" ht="15.6" x14ac:dyDescent="0.3">
      <c r="A3" s="114"/>
      <c r="B3" s="115"/>
      <c r="C3" s="114"/>
      <c r="D3" s="114"/>
      <c r="E3" s="114"/>
      <c r="F3" s="114"/>
      <c r="G3" s="114"/>
      <c r="H3" s="114"/>
      <c r="I3" s="114"/>
      <c r="J3" s="114"/>
      <c r="K3" s="114"/>
      <c r="L3" s="114"/>
      <c r="M3" s="114"/>
      <c r="N3" s="114"/>
      <c r="O3" s="114"/>
      <c r="P3" s="114"/>
      <c r="Q3" s="114"/>
      <c r="R3" s="114"/>
      <c r="S3" s="114"/>
      <c r="T3" s="114"/>
      <c r="U3" s="114"/>
      <c r="V3" s="114"/>
      <c r="W3" s="114"/>
      <c r="X3" s="114"/>
      <c r="Y3" s="114"/>
      <c r="Z3" s="114"/>
    </row>
    <row r="4" spans="1:26" ht="15.6" x14ac:dyDescent="0.3">
      <c r="A4" s="114"/>
      <c r="B4" s="320" t="s">
        <v>94</v>
      </c>
      <c r="C4" s="320" t="s">
        <v>348</v>
      </c>
      <c r="D4" s="320" t="s">
        <v>349</v>
      </c>
      <c r="E4" s="322" t="s">
        <v>200</v>
      </c>
      <c r="F4" s="318"/>
      <c r="G4" s="319"/>
      <c r="H4" s="320" t="s">
        <v>347</v>
      </c>
      <c r="I4" s="114"/>
      <c r="J4" s="114"/>
      <c r="K4" s="114"/>
      <c r="L4" s="114"/>
      <c r="M4" s="114"/>
      <c r="N4" s="114"/>
      <c r="O4" s="114"/>
      <c r="P4" s="114"/>
      <c r="Q4" s="114"/>
      <c r="R4" s="114"/>
      <c r="S4" s="114"/>
      <c r="T4" s="114"/>
      <c r="U4" s="114"/>
      <c r="V4" s="114"/>
      <c r="W4" s="114"/>
      <c r="X4" s="114"/>
      <c r="Y4" s="114"/>
      <c r="Z4" s="114"/>
    </row>
    <row r="5" spans="1:26" ht="15.6" x14ac:dyDescent="0.3">
      <c r="A5" s="114"/>
      <c r="B5" s="326"/>
      <c r="C5" s="326"/>
      <c r="D5" s="326"/>
      <c r="E5" s="351" t="s">
        <v>350</v>
      </c>
      <c r="F5" s="351" t="s">
        <v>102</v>
      </c>
      <c r="G5" s="351" t="s">
        <v>101</v>
      </c>
      <c r="H5" s="326"/>
      <c r="I5" s="114"/>
      <c r="J5" s="114"/>
      <c r="K5" s="114"/>
      <c r="L5" s="114"/>
      <c r="M5" s="114"/>
      <c r="N5" s="114"/>
      <c r="O5" s="114"/>
      <c r="P5" s="114"/>
      <c r="Q5" s="114"/>
      <c r="R5" s="114"/>
      <c r="S5" s="114"/>
      <c r="T5" s="114"/>
      <c r="U5" s="114"/>
      <c r="V5" s="114"/>
      <c r="W5" s="114"/>
      <c r="X5" s="114"/>
      <c r="Y5" s="114"/>
      <c r="Z5" s="114"/>
    </row>
    <row r="6" spans="1:26" ht="15.6" x14ac:dyDescent="0.3">
      <c r="A6" s="114"/>
      <c r="B6" s="321"/>
      <c r="C6" s="321"/>
      <c r="D6" s="321"/>
      <c r="E6" s="352"/>
      <c r="F6" s="352"/>
      <c r="G6" s="352"/>
      <c r="H6" s="321"/>
      <c r="I6" s="114"/>
      <c r="J6" s="114"/>
      <c r="K6" s="114"/>
      <c r="L6" s="114"/>
      <c r="M6" s="114"/>
      <c r="N6" s="114"/>
      <c r="O6" s="114"/>
      <c r="P6" s="114"/>
      <c r="Q6" s="114"/>
      <c r="R6" s="114"/>
      <c r="S6" s="114"/>
      <c r="T6" s="114"/>
      <c r="U6" s="114"/>
      <c r="V6" s="114"/>
      <c r="W6" s="114"/>
      <c r="X6" s="114"/>
      <c r="Y6" s="114"/>
      <c r="Z6" s="114"/>
    </row>
    <row r="7" spans="1:26" ht="15.6" x14ac:dyDescent="0.3">
      <c r="A7" s="114"/>
      <c r="B7" s="76">
        <v>1</v>
      </c>
      <c r="C7" s="77">
        <v>2</v>
      </c>
      <c r="D7" s="77">
        <v>3</v>
      </c>
      <c r="E7" s="77">
        <v>4</v>
      </c>
      <c r="F7" s="77">
        <v>5</v>
      </c>
      <c r="G7" s="77">
        <v>6</v>
      </c>
      <c r="H7" s="77">
        <v>6</v>
      </c>
      <c r="I7" s="114"/>
      <c r="J7" s="114"/>
      <c r="K7" s="114"/>
      <c r="L7" s="114"/>
      <c r="M7" s="114"/>
      <c r="N7" s="114"/>
      <c r="O7" s="114"/>
      <c r="P7" s="114"/>
      <c r="Q7" s="114"/>
      <c r="R7" s="114"/>
      <c r="S7" s="114"/>
      <c r="T7" s="114"/>
      <c r="U7" s="114"/>
      <c r="V7" s="114"/>
      <c r="W7" s="114"/>
      <c r="X7" s="114"/>
      <c r="Y7" s="114"/>
      <c r="Z7" s="114"/>
    </row>
    <row r="8" spans="1:26" ht="15.6" x14ac:dyDescent="0.3">
      <c r="A8" s="114"/>
      <c r="B8" s="151">
        <v>1</v>
      </c>
      <c r="C8" s="133"/>
      <c r="D8" s="133"/>
      <c r="E8" s="133"/>
      <c r="F8" s="133"/>
      <c r="G8" s="133"/>
      <c r="H8" s="133"/>
      <c r="I8" s="114"/>
      <c r="J8" s="114"/>
      <c r="K8" s="114"/>
      <c r="L8" s="114"/>
      <c r="M8" s="114"/>
      <c r="N8" s="114"/>
      <c r="O8" s="114"/>
      <c r="P8" s="114"/>
      <c r="Q8" s="114"/>
      <c r="R8" s="114"/>
      <c r="S8" s="114"/>
      <c r="T8" s="114"/>
      <c r="U8" s="114"/>
      <c r="V8" s="114"/>
      <c r="W8" s="114"/>
      <c r="X8" s="114"/>
      <c r="Y8" s="114"/>
      <c r="Z8" s="114"/>
    </row>
    <row r="9" spans="1:26" ht="15.6" x14ac:dyDescent="0.3">
      <c r="A9" s="114"/>
      <c r="B9" s="151">
        <v>2</v>
      </c>
      <c r="C9" s="133"/>
      <c r="D9" s="133"/>
      <c r="E9" s="133"/>
      <c r="F9" s="133"/>
      <c r="G9" s="133"/>
      <c r="H9" s="133"/>
      <c r="I9" s="114"/>
      <c r="J9" s="114"/>
      <c r="K9" s="114"/>
      <c r="L9" s="114"/>
      <c r="M9" s="114"/>
      <c r="N9" s="114"/>
      <c r="O9" s="114"/>
      <c r="P9" s="114"/>
      <c r="Q9" s="114"/>
      <c r="R9" s="114"/>
      <c r="S9" s="114"/>
      <c r="T9" s="114"/>
      <c r="U9" s="114"/>
      <c r="V9" s="114"/>
      <c r="W9" s="114"/>
      <c r="X9" s="114"/>
      <c r="Y9" s="114"/>
      <c r="Z9" s="114"/>
    </row>
    <row r="10" spans="1:26" ht="15.6" x14ac:dyDescent="0.3">
      <c r="A10" s="114"/>
      <c r="B10" s="151">
        <v>3</v>
      </c>
      <c r="C10" s="133"/>
      <c r="D10" s="133"/>
      <c r="E10" s="133"/>
      <c r="F10" s="133"/>
      <c r="G10" s="133"/>
      <c r="H10" s="133"/>
      <c r="I10" s="114"/>
      <c r="J10" s="114"/>
      <c r="K10" s="114"/>
      <c r="L10" s="114"/>
      <c r="M10" s="114"/>
      <c r="N10" s="114"/>
      <c r="O10" s="114"/>
      <c r="P10" s="114"/>
      <c r="Q10" s="114"/>
      <c r="R10" s="114"/>
      <c r="S10" s="114"/>
      <c r="T10" s="114"/>
      <c r="U10" s="114"/>
      <c r="V10" s="114"/>
      <c r="W10" s="114"/>
      <c r="X10" s="114"/>
      <c r="Y10" s="114"/>
      <c r="Z10" s="114"/>
    </row>
    <row r="11" spans="1:26" ht="15.6" x14ac:dyDescent="0.3">
      <c r="A11" s="114"/>
      <c r="B11" s="151">
        <v>4</v>
      </c>
      <c r="C11" s="133"/>
      <c r="D11" s="133"/>
      <c r="E11" s="133"/>
      <c r="F11" s="133"/>
      <c r="G11" s="133"/>
      <c r="H11" s="133"/>
      <c r="I11" s="114"/>
      <c r="J11" s="114"/>
      <c r="K11" s="114"/>
      <c r="L11" s="114"/>
      <c r="M11" s="114"/>
      <c r="N11" s="114"/>
      <c r="O11" s="114"/>
      <c r="P11" s="114"/>
      <c r="Q11" s="114"/>
      <c r="R11" s="114"/>
      <c r="S11" s="114"/>
      <c r="T11" s="114"/>
      <c r="U11" s="114"/>
      <c r="V11" s="114"/>
      <c r="W11" s="114"/>
      <c r="X11" s="114"/>
      <c r="Y11" s="114"/>
      <c r="Z11" s="114"/>
    </row>
    <row r="12" spans="1:26" ht="15.6" x14ac:dyDescent="0.3">
      <c r="A12" s="114"/>
      <c r="B12" s="151">
        <v>5</v>
      </c>
      <c r="C12" s="133"/>
      <c r="D12" s="133"/>
      <c r="E12" s="133"/>
      <c r="F12" s="133"/>
      <c r="G12" s="133"/>
      <c r="H12" s="133"/>
      <c r="I12" s="114"/>
      <c r="J12" s="114"/>
      <c r="K12" s="114"/>
      <c r="L12" s="114"/>
      <c r="M12" s="114"/>
      <c r="N12" s="114"/>
      <c r="O12" s="114"/>
      <c r="P12" s="114"/>
      <c r="Q12" s="114"/>
      <c r="R12" s="114"/>
      <c r="S12" s="114"/>
      <c r="T12" s="114"/>
      <c r="U12" s="114"/>
      <c r="V12" s="114"/>
      <c r="W12" s="114"/>
      <c r="X12" s="114"/>
      <c r="Y12" s="114"/>
      <c r="Z12" s="114"/>
    </row>
    <row r="13" spans="1:26" ht="15.6" x14ac:dyDescent="0.3">
      <c r="A13" s="114"/>
      <c r="B13" s="152" t="s">
        <v>108</v>
      </c>
      <c r="C13" s="147"/>
      <c r="D13" s="147"/>
      <c r="E13" s="147"/>
      <c r="F13" s="147"/>
      <c r="G13" s="147"/>
      <c r="H13" s="147"/>
      <c r="I13" s="114"/>
      <c r="J13" s="114"/>
      <c r="K13" s="114"/>
      <c r="L13" s="114"/>
      <c r="M13" s="114"/>
      <c r="N13" s="114"/>
      <c r="O13" s="114"/>
      <c r="P13" s="114"/>
      <c r="Q13" s="114"/>
      <c r="R13" s="114"/>
      <c r="S13" s="114"/>
      <c r="T13" s="114"/>
      <c r="U13" s="114"/>
      <c r="V13" s="114"/>
      <c r="W13" s="114"/>
      <c r="X13" s="114"/>
      <c r="Y13" s="114"/>
      <c r="Z13" s="114"/>
    </row>
    <row r="14" spans="1:26" ht="15.6" x14ac:dyDescent="0.3">
      <c r="A14" s="114"/>
      <c r="B14" s="357" t="s">
        <v>134</v>
      </c>
      <c r="C14" s="347"/>
      <c r="D14" s="324"/>
      <c r="E14" s="182">
        <f>COUNTIFS(C8:C13,"*",E8:E13,"V")</f>
        <v>0</v>
      </c>
      <c r="F14" s="182">
        <f>COUNTIFS(C8:C13,"*",F8:F13,"V")</f>
        <v>0</v>
      </c>
      <c r="G14" s="182">
        <f>COUNTIFS(C8:C13,"*",G8:G13,"V")</f>
        <v>0</v>
      </c>
      <c r="H14" s="184"/>
      <c r="I14" s="114"/>
      <c r="J14" s="114"/>
      <c r="K14" s="114"/>
      <c r="L14" s="114"/>
      <c r="M14" s="114"/>
      <c r="N14" s="114"/>
      <c r="O14" s="114"/>
      <c r="P14" s="114"/>
      <c r="Q14" s="114"/>
      <c r="R14" s="114"/>
      <c r="S14" s="114"/>
      <c r="T14" s="114"/>
      <c r="U14" s="114"/>
      <c r="V14" s="114"/>
      <c r="W14" s="114"/>
      <c r="X14" s="114"/>
      <c r="Y14" s="114"/>
      <c r="Z14" s="114"/>
    </row>
    <row r="15" spans="1:26" ht="15.6" x14ac:dyDescent="0.3">
      <c r="A15" s="114"/>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row>
    <row r="16" spans="1:26" ht="15.6" x14ac:dyDescent="0.3">
      <c r="A16" s="11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row>
    <row r="17" spans="1:26" ht="15.6" x14ac:dyDescent="0.3">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row>
    <row r="18" spans="1:26" ht="15.6" x14ac:dyDescent="0.3">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row>
    <row r="19" spans="1:26" ht="15.6" x14ac:dyDescent="0.3">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row>
    <row r="20" spans="1:26" ht="15.6" x14ac:dyDescent="0.3">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row>
    <row r="21" spans="1:26" ht="15.75" customHeight="1" x14ac:dyDescent="0.3">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row>
    <row r="22" spans="1:26" ht="15.75" customHeight="1" x14ac:dyDescent="0.3">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row>
    <row r="23" spans="1:26" ht="15.75" customHeight="1" x14ac:dyDescent="0.3">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row>
    <row r="24" spans="1:26" ht="15.75" customHeight="1" x14ac:dyDescent="0.3">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row>
    <row r="25" spans="1:26" ht="15.75" customHeight="1" x14ac:dyDescent="0.3">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row>
    <row r="26" spans="1:26" ht="15.75" customHeight="1" x14ac:dyDescent="0.3">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spans="1:26" ht="15.75" customHeight="1" x14ac:dyDescent="0.3">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1:26" ht="15.75" customHeight="1" x14ac:dyDescent="0.3">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spans="1:26" ht="15.75" customHeight="1" x14ac:dyDescent="0.3">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1:26" ht="15.75" customHeight="1" x14ac:dyDescent="0.3">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ht="15.75" customHeight="1" x14ac:dyDescent="0.3">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ht="15.75" customHeight="1" x14ac:dyDescent="0.3">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1:26" ht="15.75" customHeight="1" x14ac:dyDescent="0.3">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ht="15.75" customHeight="1" x14ac:dyDescent="0.3">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1:26" ht="15.75" customHeight="1" x14ac:dyDescent="0.3">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ht="15.75" customHeight="1" x14ac:dyDescent="0.3">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ht="15.75" customHeight="1" x14ac:dyDescent="0.3">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ht="15.75" customHeight="1" x14ac:dyDescent="0.3">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1:26" ht="15.75" customHeight="1" x14ac:dyDescent="0.3">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ht="15.75" customHeight="1" x14ac:dyDescent="0.3">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ht="15.75" customHeight="1" x14ac:dyDescent="0.3">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ht="15.75" customHeight="1" x14ac:dyDescent="0.3">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15.75" customHeight="1" x14ac:dyDescent="0.3">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15.75" customHeight="1" x14ac:dyDescent="0.3">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15.75" customHeight="1" x14ac:dyDescent="0.3">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15.75" customHeight="1" x14ac:dyDescent="0.3">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15.75" customHeight="1" x14ac:dyDescent="0.3">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15.75" customHeight="1" x14ac:dyDescent="0.3">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15.75" customHeight="1" x14ac:dyDescent="0.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15.75" customHeight="1" x14ac:dyDescent="0.3">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15.75" customHeight="1" x14ac:dyDescent="0.3">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15.75" customHeigh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15.75" customHeight="1" x14ac:dyDescent="0.3">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15.75" customHeight="1" x14ac:dyDescent="0.3">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15.75" customHeight="1" x14ac:dyDescent="0.3">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15.75" customHeight="1" x14ac:dyDescent="0.3">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15.75" customHeight="1" x14ac:dyDescent="0.3">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15.75" customHeight="1" x14ac:dyDescent="0.3">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15.75" customHeight="1" x14ac:dyDescent="0.3">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15.75" customHeight="1" x14ac:dyDescent="0.3">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15.75" customHeight="1" x14ac:dyDescent="0.3">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15.75" customHeight="1" x14ac:dyDescent="0.3">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15.75" customHeight="1" x14ac:dyDescent="0.3">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15.75" customHeight="1" x14ac:dyDescent="0.3">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15.75" customHeight="1" x14ac:dyDescent="0.3">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15.75" customHeight="1" x14ac:dyDescent="0.3">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15.75" customHeight="1" x14ac:dyDescent="0.3">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15.75" customHeight="1" x14ac:dyDescent="0.3">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15.75" customHeight="1" x14ac:dyDescent="0.3">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15.75" customHeight="1" x14ac:dyDescent="0.3">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15.75" customHeight="1" x14ac:dyDescent="0.3">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15.75" customHeight="1" x14ac:dyDescent="0.3">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15.75" customHeight="1" x14ac:dyDescent="0.3">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15.75" customHeight="1" x14ac:dyDescent="0.3">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15.75" customHeight="1" x14ac:dyDescent="0.3">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15.75" customHeight="1" x14ac:dyDescent="0.3">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15.75" customHeight="1" x14ac:dyDescent="0.3">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15.75" customHeight="1" x14ac:dyDescent="0.3">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15.75" customHeight="1" x14ac:dyDescent="0.3">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15.75" customHeight="1" x14ac:dyDescent="0.3">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15.75" customHeight="1" x14ac:dyDescent="0.3">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15.75" customHeight="1" x14ac:dyDescent="0.3">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15.75" customHeight="1" x14ac:dyDescent="0.3">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15.75" customHeight="1" x14ac:dyDescent="0.3">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15.75" customHeight="1" x14ac:dyDescent="0.3">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15.75" customHeight="1" x14ac:dyDescent="0.3">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15.75" customHeight="1" x14ac:dyDescent="0.3">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15.75" customHeight="1" x14ac:dyDescent="0.3">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15.75" customHeight="1" x14ac:dyDescent="0.3">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15.75" customHeight="1" x14ac:dyDescent="0.3">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15.75" customHeight="1" x14ac:dyDescent="0.3">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15.75" customHeight="1" x14ac:dyDescent="0.3">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15.75" customHeight="1" x14ac:dyDescent="0.3">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15.75" customHeight="1" x14ac:dyDescent="0.3">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15.75" customHeight="1" x14ac:dyDescent="0.3">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15.75" customHeight="1" x14ac:dyDescent="0.3">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15.75" customHeight="1" x14ac:dyDescent="0.3">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15.75" customHeight="1" x14ac:dyDescent="0.3">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15.75" customHeight="1" x14ac:dyDescent="0.3">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15.75" customHeight="1" x14ac:dyDescent="0.3">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15.75" customHeight="1" x14ac:dyDescent="0.3">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15.75" customHeight="1" x14ac:dyDescent="0.3">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15.75" customHeight="1" x14ac:dyDescent="0.3">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15.75" customHeight="1" x14ac:dyDescent="0.3">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15.75" customHeight="1" x14ac:dyDescent="0.3">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15.75" customHeight="1" x14ac:dyDescent="0.3">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15.75" customHeight="1" x14ac:dyDescent="0.3">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15.75" customHeight="1" x14ac:dyDescent="0.3">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15.75" customHeight="1" x14ac:dyDescent="0.3">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15.75" customHeight="1" x14ac:dyDescent="0.3">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15.75" customHeight="1" x14ac:dyDescent="0.3">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15.75" customHeight="1" x14ac:dyDescent="0.3">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15.75" customHeight="1" x14ac:dyDescent="0.3">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15.75" customHeight="1" x14ac:dyDescent="0.3">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15.75" customHeight="1" x14ac:dyDescent="0.3">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15.75" customHeight="1" x14ac:dyDescent="0.3">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15.75" customHeight="1" x14ac:dyDescent="0.3">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15.75" customHeight="1" x14ac:dyDescent="0.3">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15.75" customHeight="1" x14ac:dyDescent="0.3">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15.75" customHeight="1" x14ac:dyDescent="0.3">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15.75" customHeight="1"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15.75" customHeight="1"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15.75" customHeight="1"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15.75" customHeight="1"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15.75" customHeight="1"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15.75" customHeight="1"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15.75" customHeight="1"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15.75" customHeight="1"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15.75" customHeight="1"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15.75" customHeight="1"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15.75" customHeight="1"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15.75" customHeight="1"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15.75" customHeight="1"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15.75" customHeight="1"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15.75" customHeight="1"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15.75" customHeight="1"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15.75" customHeight="1"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15.75" customHeight="1"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15.75" customHeight="1"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15.75" customHeight="1"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15.75" customHeight="1"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15.75" customHeight="1"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15.75" customHeight="1"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15.75" customHeight="1"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15.75" customHeight="1"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15.75" customHeight="1"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15.75" customHeight="1"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15.75" customHeight="1"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15.75" customHeight="1"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15.75" customHeight="1"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15.75" customHeight="1"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15.75" customHeight="1"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15.75" customHeight="1"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15.75" customHeight="1"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15.75" customHeight="1"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15.75" customHeight="1"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15.75" customHeight="1"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15.75" customHeight="1"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15.75" customHeight="1"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15.75" customHeight="1"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15.75" customHeight="1"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15.75" customHeight="1"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15.75" customHeight="1"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15.75" customHeight="1"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15.75" customHeight="1"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15.75" customHeight="1"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15.75" customHeight="1"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15.75" customHeight="1"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15.75" customHeight="1"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15.75" customHeight="1"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15.75" customHeight="1"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15.75" customHeight="1"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15.75" customHeight="1"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15.75" customHeight="1"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15.75" customHeight="1"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15.75" customHeight="1"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15.75" customHeight="1"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15.75" customHeight="1"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15.75" customHeight="1"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15.75" customHeight="1"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15.75" customHeight="1"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15.75" customHeight="1"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15.75" customHeight="1"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15.75" customHeight="1"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15.75" customHeight="1"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15.75" customHeight="1"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15.75" customHeight="1"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15.75" customHeight="1"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15.75" customHeight="1"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15.75" customHeight="1"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15.75" customHeight="1"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15.75" customHeight="1"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15.75" customHeight="1"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15.75" customHeight="1"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15.75" customHeight="1"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15.75" customHeight="1"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15.75" customHeight="1"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15.75" customHeight="1"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15.75" customHeight="1"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15.75" customHeight="1"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15.75" customHeight="1"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15.75" customHeight="1"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15.75" customHeight="1"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15.75" customHeight="1"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15.75" customHeight="1"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15.75" customHeight="1"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15.75" customHeight="1"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15.75" customHeight="1"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15.75" customHeight="1"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15.75" customHeight="1"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15.75" customHeight="1"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15.75" customHeight="1"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15.75" customHeight="1"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15.75" customHeight="1"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15.75" customHeight="1"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15.75" customHeight="1"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15.75" customHeight="1"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15.75" customHeight="1"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15.75" customHeight="1"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15.75" customHeight="1"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15.75" customHeight="1" x14ac:dyDescent="0.3"/>
    <row r="222" spans="1:26" ht="15.75" customHeight="1" x14ac:dyDescent="0.3"/>
    <row r="223" spans="1:26" ht="15.75" customHeight="1" x14ac:dyDescent="0.3"/>
    <row r="224" spans="1:2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9">
    <mergeCell ref="B14:D14"/>
    <mergeCell ref="B4:B6"/>
    <mergeCell ref="C4:C6"/>
    <mergeCell ref="E4:G4"/>
    <mergeCell ref="H4:H6"/>
    <mergeCell ref="E5:E6"/>
    <mergeCell ref="F5:F6"/>
    <mergeCell ref="G5:G6"/>
    <mergeCell ref="D4:D6"/>
  </mergeCells>
  <pageMargins left="0.7" right="0.7" top="0.75" bottom="0.75" header="0" footer="0"/>
  <pageSetup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Z1000"/>
  <sheetViews>
    <sheetView workbookViewId="0"/>
  </sheetViews>
  <sheetFormatPr defaultColWidth="11.19921875" defaultRowHeight="15" customHeight="1" x14ac:dyDescent="0.3"/>
  <cols>
    <col min="1" max="12" width="9.19921875" customWidth="1"/>
    <col min="13" max="26" width="12.09765625" customWidth="1"/>
  </cols>
  <sheetData>
    <row r="1" spans="1:26" ht="15.6" x14ac:dyDescent="0.3">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1:26" ht="15.6" x14ac:dyDescent="0.3">
      <c r="A2" s="114"/>
      <c r="B2" s="115" t="s">
        <v>356</v>
      </c>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26" ht="46.5" customHeight="1" x14ac:dyDescent="0.3">
      <c r="A3" s="114"/>
      <c r="B3" s="320" t="s">
        <v>357</v>
      </c>
      <c r="C3" s="320" t="s">
        <v>358</v>
      </c>
      <c r="D3" s="322" t="s">
        <v>359</v>
      </c>
      <c r="E3" s="318"/>
      <c r="F3" s="318"/>
      <c r="G3" s="318"/>
      <c r="H3" s="319"/>
      <c r="I3" s="320" t="s">
        <v>360</v>
      </c>
      <c r="J3" s="344" t="s">
        <v>361</v>
      </c>
      <c r="K3" s="114"/>
      <c r="L3" s="114"/>
      <c r="M3" s="114"/>
      <c r="N3" s="114"/>
      <c r="O3" s="114"/>
      <c r="P3" s="114"/>
      <c r="Q3" s="114"/>
      <c r="R3" s="114"/>
      <c r="S3" s="114"/>
      <c r="T3" s="114"/>
      <c r="U3" s="114"/>
      <c r="V3" s="114"/>
      <c r="W3" s="114"/>
      <c r="X3" s="114"/>
      <c r="Y3" s="114"/>
      <c r="Z3" s="114"/>
    </row>
    <row r="4" spans="1:26" ht="15.6" x14ac:dyDescent="0.3">
      <c r="A4" s="114"/>
      <c r="B4" s="321"/>
      <c r="C4" s="321"/>
      <c r="D4" s="74" t="s">
        <v>362</v>
      </c>
      <c r="E4" s="74" t="s">
        <v>363</v>
      </c>
      <c r="F4" s="74" t="s">
        <v>364</v>
      </c>
      <c r="G4" s="74" t="s">
        <v>365</v>
      </c>
      <c r="H4" s="74" t="s">
        <v>366</v>
      </c>
      <c r="I4" s="321"/>
      <c r="J4" s="352"/>
      <c r="K4" s="114"/>
      <c r="L4" s="114"/>
      <c r="M4" s="114"/>
      <c r="N4" s="114"/>
      <c r="O4" s="114"/>
      <c r="P4" s="114"/>
      <c r="Q4" s="114"/>
      <c r="R4" s="114"/>
      <c r="S4" s="114"/>
      <c r="T4" s="114"/>
      <c r="U4" s="114"/>
      <c r="V4" s="114"/>
      <c r="W4" s="114"/>
      <c r="X4" s="114"/>
      <c r="Y4" s="114"/>
      <c r="Z4" s="114"/>
    </row>
    <row r="5" spans="1:26" ht="15.6" x14ac:dyDescent="0.3">
      <c r="A5" s="114"/>
      <c r="B5" s="76">
        <v>1</v>
      </c>
      <c r="C5" s="77">
        <v>2</v>
      </c>
      <c r="D5" s="77">
        <v>3</v>
      </c>
      <c r="E5" s="77">
        <v>4</v>
      </c>
      <c r="F5" s="77">
        <v>5</v>
      </c>
      <c r="G5" s="77">
        <v>6</v>
      </c>
      <c r="H5" s="77">
        <v>7</v>
      </c>
      <c r="I5" s="77">
        <v>8</v>
      </c>
      <c r="J5" s="77">
        <v>9</v>
      </c>
      <c r="K5" s="114"/>
      <c r="L5" s="114"/>
      <c r="M5" s="114"/>
      <c r="N5" s="114"/>
      <c r="O5" s="114"/>
      <c r="P5" s="114"/>
      <c r="Q5" s="114"/>
      <c r="R5" s="114"/>
      <c r="S5" s="114"/>
      <c r="T5" s="114"/>
      <c r="U5" s="114"/>
      <c r="V5" s="114"/>
      <c r="W5" s="114"/>
      <c r="X5" s="114"/>
      <c r="Y5" s="114"/>
      <c r="Z5" s="114"/>
    </row>
    <row r="6" spans="1:26" ht="15.6" x14ac:dyDescent="0.3">
      <c r="A6" s="114"/>
      <c r="B6" s="151" t="s">
        <v>129</v>
      </c>
      <c r="C6" s="133"/>
      <c r="D6" s="132"/>
      <c r="E6" s="132"/>
      <c r="F6" s="133"/>
      <c r="G6" s="133"/>
      <c r="H6" s="133"/>
      <c r="I6" s="133"/>
      <c r="J6" s="133"/>
      <c r="K6" s="114"/>
      <c r="L6" s="114"/>
      <c r="M6" s="114"/>
      <c r="N6" s="114"/>
      <c r="O6" s="114"/>
      <c r="P6" s="114"/>
      <c r="Q6" s="114"/>
      <c r="R6" s="114"/>
      <c r="S6" s="114"/>
      <c r="T6" s="114"/>
      <c r="U6" s="114"/>
      <c r="V6" s="114"/>
      <c r="W6" s="114"/>
      <c r="X6" s="114"/>
      <c r="Y6" s="114"/>
      <c r="Z6" s="114"/>
    </row>
    <row r="7" spans="1:26" ht="15.6" x14ac:dyDescent="0.3">
      <c r="A7" s="114"/>
      <c r="B7" s="151" t="s">
        <v>130</v>
      </c>
      <c r="C7" s="133"/>
      <c r="D7" s="132"/>
      <c r="E7" s="132"/>
      <c r="F7" s="132"/>
      <c r="G7" s="133"/>
      <c r="H7" s="133"/>
      <c r="I7" s="133"/>
      <c r="J7" s="133"/>
      <c r="K7" s="114"/>
      <c r="L7" s="114"/>
      <c r="M7" s="114"/>
      <c r="N7" s="114"/>
      <c r="O7" s="114"/>
      <c r="P7" s="114"/>
      <c r="Q7" s="114"/>
      <c r="R7" s="114"/>
      <c r="S7" s="114"/>
      <c r="T7" s="114"/>
      <c r="U7" s="114"/>
      <c r="V7" s="114"/>
      <c r="W7" s="114"/>
      <c r="X7" s="114"/>
      <c r="Y7" s="114"/>
      <c r="Z7" s="114"/>
    </row>
    <row r="8" spans="1:26" ht="15.6" x14ac:dyDescent="0.3">
      <c r="A8" s="114"/>
      <c r="B8" s="151" t="s">
        <v>131</v>
      </c>
      <c r="C8" s="133"/>
      <c r="D8" s="132"/>
      <c r="E8" s="132"/>
      <c r="F8" s="132"/>
      <c r="G8" s="132"/>
      <c r="H8" s="133"/>
      <c r="I8" s="133"/>
      <c r="J8" s="133"/>
      <c r="K8" s="114"/>
      <c r="L8" s="114"/>
      <c r="M8" s="114"/>
      <c r="N8" s="114"/>
      <c r="O8" s="114"/>
      <c r="P8" s="114"/>
      <c r="Q8" s="114"/>
      <c r="R8" s="114"/>
      <c r="S8" s="114"/>
      <c r="T8" s="114"/>
      <c r="U8" s="114"/>
      <c r="V8" s="114"/>
      <c r="W8" s="114"/>
      <c r="X8" s="114"/>
      <c r="Y8" s="114"/>
      <c r="Z8" s="114"/>
    </row>
    <row r="9" spans="1:26" ht="15.6" x14ac:dyDescent="0.3">
      <c r="A9" s="114"/>
      <c r="B9" s="114"/>
      <c r="C9" s="114"/>
      <c r="D9" s="114"/>
      <c r="E9" s="114"/>
      <c r="F9" s="114"/>
      <c r="G9" s="114"/>
      <c r="H9" s="114"/>
      <c r="I9" s="114"/>
      <c r="J9" s="114"/>
      <c r="K9" s="114"/>
      <c r="L9" s="114"/>
      <c r="M9" s="114"/>
      <c r="N9" s="114"/>
      <c r="O9" s="114"/>
      <c r="P9" s="114"/>
      <c r="Q9" s="114"/>
      <c r="R9" s="114"/>
      <c r="S9" s="114"/>
      <c r="T9" s="114"/>
      <c r="U9" s="114"/>
      <c r="V9" s="114"/>
      <c r="W9" s="114"/>
      <c r="X9" s="114"/>
      <c r="Y9" s="114"/>
      <c r="Z9" s="114"/>
    </row>
    <row r="10" spans="1:26" ht="15.6" x14ac:dyDescent="0.3">
      <c r="A10" s="114"/>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row>
    <row r="11" spans="1:26" ht="15.6" x14ac:dyDescent="0.3">
      <c r="A11" s="114"/>
      <c r="B11" s="115" t="s">
        <v>367</v>
      </c>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row>
    <row r="12" spans="1:26" ht="46.5" customHeight="1" x14ac:dyDescent="0.3">
      <c r="A12" s="114"/>
      <c r="B12" s="320" t="s">
        <v>357</v>
      </c>
      <c r="C12" s="320" t="s">
        <v>368</v>
      </c>
      <c r="D12" s="322" t="s">
        <v>359</v>
      </c>
      <c r="E12" s="318"/>
      <c r="F12" s="318"/>
      <c r="G12" s="318"/>
      <c r="H12" s="318"/>
      <c r="I12" s="318"/>
      <c r="J12" s="319"/>
      <c r="K12" s="320" t="s">
        <v>360</v>
      </c>
      <c r="L12" s="344" t="s">
        <v>361</v>
      </c>
      <c r="M12" s="114"/>
      <c r="N12" s="114"/>
      <c r="O12" s="114"/>
      <c r="P12" s="114"/>
      <c r="Q12" s="114"/>
      <c r="R12" s="114"/>
      <c r="S12" s="114"/>
      <c r="T12" s="114"/>
      <c r="U12" s="114"/>
      <c r="V12" s="114"/>
      <c r="W12" s="114"/>
      <c r="X12" s="114"/>
      <c r="Y12" s="114"/>
      <c r="Z12" s="114"/>
    </row>
    <row r="13" spans="1:26" ht="15.6" x14ac:dyDescent="0.3">
      <c r="A13" s="114"/>
      <c r="B13" s="321"/>
      <c r="C13" s="321"/>
      <c r="D13" s="74" t="s">
        <v>369</v>
      </c>
      <c r="E13" s="74" t="s">
        <v>370</v>
      </c>
      <c r="F13" s="74" t="s">
        <v>362</v>
      </c>
      <c r="G13" s="74" t="s">
        <v>363</v>
      </c>
      <c r="H13" s="74" t="s">
        <v>364</v>
      </c>
      <c r="I13" s="74" t="s">
        <v>365</v>
      </c>
      <c r="J13" s="74" t="s">
        <v>366</v>
      </c>
      <c r="K13" s="321"/>
      <c r="L13" s="352"/>
      <c r="M13" s="114"/>
      <c r="N13" s="114"/>
      <c r="O13" s="114"/>
      <c r="P13" s="114"/>
      <c r="Q13" s="114"/>
      <c r="R13" s="114"/>
      <c r="S13" s="114"/>
      <c r="T13" s="114"/>
      <c r="U13" s="114"/>
      <c r="V13" s="114"/>
      <c r="W13" s="114"/>
      <c r="X13" s="114"/>
      <c r="Y13" s="114"/>
      <c r="Z13" s="114"/>
    </row>
    <row r="14" spans="1:26" ht="15.6" x14ac:dyDescent="0.3">
      <c r="A14" s="114"/>
      <c r="B14" s="76">
        <v>1</v>
      </c>
      <c r="C14" s="77">
        <v>2</v>
      </c>
      <c r="D14" s="77">
        <v>3</v>
      </c>
      <c r="E14" s="77">
        <v>4</v>
      </c>
      <c r="F14" s="77">
        <v>5</v>
      </c>
      <c r="G14" s="77">
        <v>6</v>
      </c>
      <c r="H14" s="77">
        <v>7</v>
      </c>
      <c r="I14" s="77">
        <v>8</v>
      </c>
      <c r="J14" s="77">
        <v>9</v>
      </c>
      <c r="K14" s="77">
        <v>10</v>
      </c>
      <c r="L14" s="77">
        <v>11</v>
      </c>
      <c r="M14" s="114"/>
      <c r="N14" s="114"/>
      <c r="O14" s="114"/>
      <c r="P14" s="114"/>
      <c r="Q14" s="114"/>
      <c r="R14" s="114"/>
      <c r="S14" s="114"/>
      <c r="T14" s="114"/>
      <c r="U14" s="114"/>
      <c r="V14" s="114"/>
      <c r="W14" s="114"/>
      <c r="X14" s="114"/>
      <c r="Y14" s="114"/>
      <c r="Z14" s="114"/>
    </row>
    <row r="15" spans="1:26" ht="15.6" x14ac:dyDescent="0.3">
      <c r="A15" s="114"/>
      <c r="B15" s="151" t="s">
        <v>371</v>
      </c>
      <c r="C15" s="133"/>
      <c r="D15" s="132"/>
      <c r="E15" s="132"/>
      <c r="F15" s="132"/>
      <c r="G15" s="133"/>
      <c r="H15" s="133"/>
      <c r="I15" s="133"/>
      <c r="J15" s="133"/>
      <c r="K15" s="133">
        <f>SUM(G15:J15)</f>
        <v>0</v>
      </c>
      <c r="L15" s="133"/>
      <c r="M15" s="114"/>
      <c r="N15" s="114"/>
      <c r="O15" s="114"/>
      <c r="P15" s="114"/>
      <c r="Q15" s="114"/>
      <c r="R15" s="114"/>
      <c r="S15" s="114"/>
      <c r="T15" s="114"/>
      <c r="U15" s="114"/>
      <c r="V15" s="114"/>
      <c r="W15" s="114"/>
      <c r="X15" s="114"/>
      <c r="Y15" s="114"/>
      <c r="Z15" s="114"/>
    </row>
    <row r="16" spans="1:26" ht="15.6" x14ac:dyDescent="0.3">
      <c r="A16" s="114"/>
      <c r="B16" s="151" t="s">
        <v>372</v>
      </c>
      <c r="C16" s="133"/>
      <c r="D16" s="132"/>
      <c r="E16" s="132"/>
      <c r="F16" s="132"/>
      <c r="G16" s="132"/>
      <c r="H16" s="133"/>
      <c r="I16" s="133"/>
      <c r="J16" s="133"/>
      <c r="K16" s="133">
        <f>SUM(H16:J16)</f>
        <v>0</v>
      </c>
      <c r="L16" s="133"/>
      <c r="M16" s="114"/>
      <c r="N16" s="114"/>
      <c r="O16" s="114"/>
      <c r="P16" s="114"/>
      <c r="Q16" s="114"/>
      <c r="R16" s="114"/>
      <c r="S16" s="114"/>
      <c r="T16" s="114"/>
      <c r="U16" s="114"/>
      <c r="V16" s="114"/>
      <c r="W16" s="114"/>
      <c r="X16" s="114"/>
      <c r="Y16" s="114"/>
      <c r="Z16" s="114"/>
    </row>
    <row r="17" spans="1:26" ht="15.6" x14ac:dyDescent="0.3">
      <c r="A17" s="114"/>
      <c r="B17" s="151" t="s">
        <v>129</v>
      </c>
      <c r="C17" s="133"/>
      <c r="D17" s="132"/>
      <c r="E17" s="132"/>
      <c r="F17" s="132"/>
      <c r="G17" s="132"/>
      <c r="H17" s="132"/>
      <c r="I17" s="133"/>
      <c r="J17" s="133"/>
      <c r="K17" s="133">
        <f>SUM(I17:J17)</f>
        <v>0</v>
      </c>
      <c r="L17" s="133"/>
      <c r="M17" s="114"/>
      <c r="N17" s="114"/>
      <c r="O17" s="114"/>
      <c r="P17" s="114"/>
      <c r="Q17" s="114"/>
      <c r="R17" s="114"/>
      <c r="S17" s="114"/>
      <c r="T17" s="114"/>
      <c r="U17" s="114"/>
      <c r="V17" s="114"/>
      <c r="W17" s="114"/>
      <c r="X17" s="114"/>
      <c r="Y17" s="114"/>
      <c r="Z17" s="114"/>
    </row>
    <row r="18" spans="1:26" ht="15.6" x14ac:dyDescent="0.3">
      <c r="A18" s="114"/>
      <c r="B18" s="151" t="s">
        <v>130</v>
      </c>
      <c r="C18" s="133"/>
      <c r="D18" s="132"/>
      <c r="E18" s="132"/>
      <c r="F18" s="132"/>
      <c r="G18" s="132"/>
      <c r="H18" s="132"/>
      <c r="I18" s="132"/>
      <c r="J18" s="133"/>
      <c r="K18" s="133">
        <f>SUM(J18)</f>
        <v>0</v>
      </c>
      <c r="L18" s="133"/>
      <c r="M18" s="114"/>
      <c r="N18" s="114"/>
      <c r="O18" s="114"/>
      <c r="P18" s="114"/>
      <c r="Q18" s="114"/>
      <c r="R18" s="114"/>
      <c r="S18" s="114"/>
      <c r="T18" s="114"/>
      <c r="U18" s="114"/>
      <c r="V18" s="114"/>
      <c r="W18" s="114"/>
      <c r="X18" s="114"/>
      <c r="Y18" s="114"/>
      <c r="Z18" s="114"/>
    </row>
    <row r="19" spans="1:26" ht="15.6" x14ac:dyDescent="0.3">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row>
    <row r="20" spans="1:26" ht="15.6" x14ac:dyDescent="0.3">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row>
    <row r="21" spans="1:26" ht="15.75" customHeight="1" x14ac:dyDescent="0.3">
      <c r="A21" s="114"/>
      <c r="B21" s="115" t="s">
        <v>373</v>
      </c>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row>
    <row r="22" spans="1:26" ht="15.75" customHeight="1" x14ac:dyDescent="0.3">
      <c r="A22" s="114"/>
      <c r="B22" s="338" t="s">
        <v>357</v>
      </c>
      <c r="C22" s="320" t="s">
        <v>374</v>
      </c>
      <c r="D22" s="322" t="s">
        <v>359</v>
      </c>
      <c r="E22" s="318"/>
      <c r="F22" s="318"/>
      <c r="G22" s="319"/>
      <c r="H22" s="320" t="s">
        <v>375</v>
      </c>
      <c r="I22" s="320" t="s">
        <v>376</v>
      </c>
      <c r="J22" s="114"/>
      <c r="K22" s="114"/>
      <c r="L22" s="114"/>
      <c r="M22" s="114"/>
      <c r="N22" s="114"/>
      <c r="O22" s="114"/>
      <c r="P22" s="114"/>
      <c r="Q22" s="114"/>
      <c r="R22" s="114"/>
      <c r="S22" s="114"/>
      <c r="T22" s="114"/>
      <c r="U22" s="114"/>
      <c r="V22" s="114"/>
      <c r="W22" s="114"/>
      <c r="X22" s="114"/>
      <c r="Y22" s="114"/>
      <c r="Z22" s="114"/>
    </row>
    <row r="23" spans="1:26" ht="17.25" customHeight="1" x14ac:dyDescent="0.3">
      <c r="A23" s="114"/>
      <c r="B23" s="326"/>
      <c r="C23" s="326"/>
      <c r="D23" s="116" t="s">
        <v>377</v>
      </c>
      <c r="E23" s="116" t="s">
        <v>377</v>
      </c>
      <c r="F23" s="116" t="s">
        <v>377</v>
      </c>
      <c r="G23" s="116" t="s">
        <v>377</v>
      </c>
      <c r="H23" s="326"/>
      <c r="I23" s="326"/>
      <c r="J23" s="114"/>
      <c r="K23" s="114"/>
      <c r="L23" s="114"/>
      <c r="M23" s="114"/>
      <c r="N23" s="114"/>
      <c r="O23" s="114"/>
      <c r="P23" s="114"/>
      <c r="Q23" s="114"/>
      <c r="R23" s="114"/>
      <c r="S23" s="114"/>
      <c r="T23" s="114"/>
      <c r="U23" s="114"/>
      <c r="V23" s="114"/>
      <c r="W23" s="114"/>
      <c r="X23" s="114"/>
      <c r="Y23" s="114"/>
      <c r="Z23" s="114"/>
    </row>
    <row r="24" spans="1:26" ht="15.75" customHeight="1" x14ac:dyDescent="0.3">
      <c r="A24" s="114"/>
      <c r="B24" s="321"/>
      <c r="C24" s="321"/>
      <c r="D24" s="74" t="s">
        <v>130</v>
      </c>
      <c r="E24" s="74" t="s">
        <v>131</v>
      </c>
      <c r="F24" s="74" t="s">
        <v>132</v>
      </c>
      <c r="G24" s="74" t="s">
        <v>133</v>
      </c>
      <c r="H24" s="321"/>
      <c r="I24" s="321"/>
      <c r="J24" s="114"/>
      <c r="K24" s="114"/>
      <c r="L24" s="114"/>
      <c r="M24" s="114"/>
      <c r="N24" s="114"/>
      <c r="O24" s="114"/>
      <c r="P24" s="114"/>
      <c r="Q24" s="114"/>
      <c r="R24" s="114"/>
      <c r="S24" s="114"/>
      <c r="T24" s="114"/>
      <c r="U24" s="114"/>
      <c r="V24" s="114"/>
      <c r="W24" s="114"/>
      <c r="X24" s="114"/>
      <c r="Y24" s="114"/>
      <c r="Z24" s="114"/>
    </row>
    <row r="25" spans="1:26" ht="15.75" customHeight="1" x14ac:dyDescent="0.3">
      <c r="A25" s="114"/>
      <c r="B25" s="76">
        <v>1</v>
      </c>
      <c r="C25" s="77">
        <v>2</v>
      </c>
      <c r="D25" s="77">
        <v>3</v>
      </c>
      <c r="E25" s="77">
        <v>4</v>
      </c>
      <c r="F25" s="77">
        <v>5</v>
      </c>
      <c r="G25" s="77">
        <v>6</v>
      </c>
      <c r="H25" s="77">
        <v>7</v>
      </c>
      <c r="I25" s="77">
        <v>8</v>
      </c>
      <c r="J25" s="114"/>
      <c r="K25" s="114"/>
      <c r="L25" s="114"/>
      <c r="M25" s="114"/>
      <c r="N25" s="114"/>
      <c r="O25" s="114"/>
      <c r="P25" s="114"/>
      <c r="Q25" s="114"/>
      <c r="R25" s="114"/>
      <c r="S25" s="114"/>
      <c r="T25" s="114"/>
      <c r="U25" s="114"/>
      <c r="V25" s="114"/>
      <c r="W25" s="114"/>
      <c r="X25" s="114"/>
      <c r="Y25" s="114"/>
      <c r="Z25" s="114"/>
    </row>
    <row r="26" spans="1:26" ht="15.75" customHeight="1" x14ac:dyDescent="0.3">
      <c r="A26" s="114"/>
      <c r="B26" s="151" t="s">
        <v>130</v>
      </c>
      <c r="C26" s="133"/>
      <c r="D26" s="132"/>
      <c r="E26" s="133"/>
      <c r="F26" s="133"/>
      <c r="G26" s="133"/>
      <c r="H26" s="133">
        <f>SUM(E26:G26)</f>
        <v>0</v>
      </c>
      <c r="I26" s="133"/>
      <c r="J26" s="114"/>
      <c r="K26" s="114"/>
      <c r="L26" s="114"/>
      <c r="M26" s="114"/>
      <c r="N26" s="114"/>
      <c r="O26" s="114"/>
      <c r="P26" s="114"/>
      <c r="Q26" s="114"/>
      <c r="R26" s="114"/>
      <c r="S26" s="114"/>
      <c r="T26" s="114"/>
      <c r="U26" s="114"/>
      <c r="V26" s="114"/>
      <c r="W26" s="114"/>
      <c r="X26" s="114"/>
      <c r="Y26" s="114"/>
      <c r="Z26" s="114"/>
    </row>
    <row r="27" spans="1:26" ht="15.75" customHeight="1" x14ac:dyDescent="0.3">
      <c r="A27" s="114"/>
      <c r="B27" s="151" t="s">
        <v>131</v>
      </c>
      <c r="C27" s="133"/>
      <c r="D27" s="132"/>
      <c r="E27" s="132"/>
      <c r="F27" s="133"/>
      <c r="G27" s="133"/>
      <c r="H27" s="133">
        <f>SUM(F27:G27)</f>
        <v>0</v>
      </c>
      <c r="I27" s="133"/>
      <c r="J27" s="114"/>
      <c r="K27" s="114"/>
      <c r="L27" s="114"/>
      <c r="M27" s="114"/>
      <c r="N27" s="114"/>
      <c r="O27" s="114"/>
      <c r="P27" s="114"/>
      <c r="Q27" s="114"/>
      <c r="R27" s="114"/>
      <c r="S27" s="114"/>
      <c r="T27" s="114"/>
      <c r="U27" s="114"/>
      <c r="V27" s="114"/>
      <c r="W27" s="114"/>
      <c r="X27" s="114"/>
      <c r="Y27" s="114"/>
      <c r="Z27" s="114"/>
    </row>
    <row r="28" spans="1:26" ht="15.75" customHeight="1" x14ac:dyDescent="0.3">
      <c r="A28" s="114"/>
      <c r="B28" s="151" t="s">
        <v>132</v>
      </c>
      <c r="C28" s="133"/>
      <c r="D28" s="132"/>
      <c r="E28" s="132"/>
      <c r="F28" s="132"/>
      <c r="G28" s="133"/>
      <c r="H28" s="133">
        <f>SUM(G28)</f>
        <v>0</v>
      </c>
      <c r="I28" s="133"/>
      <c r="J28" s="114"/>
      <c r="K28" s="114"/>
      <c r="L28" s="114"/>
      <c r="M28" s="114"/>
      <c r="N28" s="114"/>
      <c r="O28" s="114"/>
      <c r="P28" s="114"/>
      <c r="Q28" s="114"/>
      <c r="R28" s="114"/>
      <c r="S28" s="114"/>
      <c r="T28" s="114"/>
      <c r="U28" s="114"/>
      <c r="V28" s="114"/>
      <c r="W28" s="114"/>
      <c r="X28" s="114"/>
      <c r="Y28" s="114"/>
      <c r="Z28" s="114"/>
    </row>
    <row r="29" spans="1:26" ht="15.75" customHeight="1" x14ac:dyDescent="0.3">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1:26" ht="15.75" customHeight="1" x14ac:dyDescent="0.3">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ht="15.75" customHeight="1" x14ac:dyDescent="0.3">
      <c r="A31" s="114"/>
      <c r="B31" s="115" t="s">
        <v>378</v>
      </c>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ht="36" customHeight="1" x14ac:dyDescent="0.3">
      <c r="A32" s="114"/>
      <c r="B32" s="320" t="s">
        <v>357</v>
      </c>
      <c r="C32" s="320" t="s">
        <v>379</v>
      </c>
      <c r="D32" s="322" t="s">
        <v>359</v>
      </c>
      <c r="E32" s="318"/>
      <c r="F32" s="318"/>
      <c r="G32" s="318"/>
      <c r="H32" s="318"/>
      <c r="I32" s="318"/>
      <c r="J32" s="319"/>
      <c r="K32" s="320" t="s">
        <v>375</v>
      </c>
      <c r="L32" s="72" t="s">
        <v>361</v>
      </c>
      <c r="M32" s="114"/>
      <c r="N32" s="114"/>
      <c r="O32" s="114"/>
      <c r="P32" s="114"/>
      <c r="Q32" s="114"/>
      <c r="R32" s="114"/>
      <c r="S32" s="114"/>
      <c r="T32" s="114"/>
      <c r="U32" s="114"/>
      <c r="V32" s="114"/>
      <c r="W32" s="114"/>
      <c r="X32" s="114"/>
      <c r="Y32" s="114"/>
      <c r="Z32" s="114"/>
    </row>
    <row r="33" spans="1:26" ht="13.5" customHeight="1" x14ac:dyDescent="0.3">
      <c r="A33" s="114"/>
      <c r="B33" s="321"/>
      <c r="C33" s="321"/>
      <c r="D33" s="74" t="s">
        <v>369</v>
      </c>
      <c r="E33" s="74" t="s">
        <v>370</v>
      </c>
      <c r="F33" s="74" t="s">
        <v>362</v>
      </c>
      <c r="G33" s="74" t="s">
        <v>363</v>
      </c>
      <c r="H33" s="74" t="s">
        <v>364</v>
      </c>
      <c r="I33" s="74" t="s">
        <v>365</v>
      </c>
      <c r="J33" s="74" t="s">
        <v>366</v>
      </c>
      <c r="K33" s="321"/>
      <c r="L33" s="74"/>
      <c r="M33" s="114"/>
      <c r="N33" s="114"/>
      <c r="O33" s="114"/>
      <c r="P33" s="114"/>
      <c r="Q33" s="114"/>
      <c r="R33" s="114"/>
      <c r="S33" s="114"/>
      <c r="T33" s="114"/>
      <c r="U33" s="114"/>
      <c r="V33" s="114"/>
      <c r="W33" s="114"/>
      <c r="X33" s="114"/>
      <c r="Y33" s="114"/>
      <c r="Z33" s="114"/>
    </row>
    <row r="34" spans="1:26" ht="15.75" customHeight="1" x14ac:dyDescent="0.3">
      <c r="A34" s="114"/>
      <c r="B34" s="76">
        <v>1</v>
      </c>
      <c r="C34" s="77">
        <v>2</v>
      </c>
      <c r="D34" s="77">
        <v>3</v>
      </c>
      <c r="E34" s="77">
        <v>4</v>
      </c>
      <c r="F34" s="77">
        <v>5</v>
      </c>
      <c r="G34" s="77">
        <v>6</v>
      </c>
      <c r="H34" s="77">
        <v>7</v>
      </c>
      <c r="I34" s="77">
        <v>8</v>
      </c>
      <c r="J34" s="77">
        <v>9</v>
      </c>
      <c r="K34" s="77">
        <v>10</v>
      </c>
      <c r="L34" s="77">
        <v>11</v>
      </c>
      <c r="M34" s="114"/>
      <c r="N34" s="114"/>
      <c r="O34" s="114"/>
      <c r="P34" s="114"/>
      <c r="Q34" s="114"/>
      <c r="R34" s="114"/>
      <c r="S34" s="114"/>
      <c r="T34" s="114"/>
      <c r="U34" s="114"/>
      <c r="V34" s="114"/>
      <c r="W34" s="114"/>
      <c r="X34" s="114"/>
      <c r="Y34" s="114"/>
      <c r="Z34" s="114"/>
    </row>
    <row r="35" spans="1:26" ht="15.75" customHeight="1" x14ac:dyDescent="0.3">
      <c r="A35" s="114"/>
      <c r="B35" s="151" t="s">
        <v>371</v>
      </c>
      <c r="C35" s="133"/>
      <c r="D35" s="132"/>
      <c r="E35" s="132"/>
      <c r="F35" s="133"/>
      <c r="G35" s="133"/>
      <c r="H35" s="133"/>
      <c r="I35" s="133"/>
      <c r="J35" s="133"/>
      <c r="K35" s="133">
        <f>SUM(F35:J35)</f>
        <v>0</v>
      </c>
      <c r="L35" s="133"/>
      <c r="M35" s="114"/>
      <c r="N35" s="114"/>
      <c r="O35" s="114"/>
      <c r="P35" s="114"/>
      <c r="Q35" s="114"/>
      <c r="R35" s="114"/>
      <c r="S35" s="114"/>
      <c r="T35" s="114"/>
      <c r="U35" s="114"/>
      <c r="V35" s="114"/>
      <c r="W35" s="114"/>
      <c r="X35" s="114"/>
      <c r="Y35" s="114"/>
      <c r="Z35" s="114"/>
    </row>
    <row r="36" spans="1:26" ht="15.75" customHeight="1" x14ac:dyDescent="0.3">
      <c r="A36" s="114"/>
      <c r="B36" s="151" t="s">
        <v>372</v>
      </c>
      <c r="C36" s="133"/>
      <c r="D36" s="132"/>
      <c r="E36" s="132"/>
      <c r="F36" s="132"/>
      <c r="G36" s="133"/>
      <c r="H36" s="133"/>
      <c r="I36" s="133"/>
      <c r="J36" s="133"/>
      <c r="K36" s="133">
        <f>SUM(G36:J36)</f>
        <v>0</v>
      </c>
      <c r="L36" s="133"/>
      <c r="M36" s="114"/>
      <c r="N36" s="114"/>
      <c r="O36" s="114"/>
      <c r="P36" s="114"/>
      <c r="Q36" s="114"/>
      <c r="R36" s="114"/>
      <c r="S36" s="114"/>
      <c r="T36" s="114"/>
      <c r="U36" s="114"/>
      <c r="V36" s="114"/>
      <c r="W36" s="114"/>
      <c r="X36" s="114"/>
      <c r="Y36" s="114"/>
      <c r="Z36" s="114"/>
    </row>
    <row r="37" spans="1:26" ht="15.75" customHeight="1" x14ac:dyDescent="0.3">
      <c r="A37" s="114"/>
      <c r="B37" s="151" t="s">
        <v>129</v>
      </c>
      <c r="C37" s="133"/>
      <c r="D37" s="132"/>
      <c r="E37" s="132"/>
      <c r="F37" s="132"/>
      <c r="G37" s="132"/>
      <c r="H37" s="133"/>
      <c r="I37" s="133"/>
      <c r="J37" s="133"/>
      <c r="K37" s="133">
        <f>SUM(H37:J37)</f>
        <v>0</v>
      </c>
      <c r="L37" s="133"/>
      <c r="M37" s="114"/>
      <c r="N37" s="114"/>
      <c r="O37" s="114"/>
      <c r="P37" s="114"/>
      <c r="Q37" s="114"/>
      <c r="R37" s="114"/>
      <c r="S37" s="114"/>
      <c r="T37" s="114"/>
      <c r="U37" s="114"/>
      <c r="V37" s="114"/>
      <c r="W37" s="114"/>
      <c r="X37" s="114"/>
      <c r="Y37" s="114"/>
      <c r="Z37" s="114"/>
    </row>
    <row r="38" spans="1:26" ht="15.75" customHeight="1" x14ac:dyDescent="0.3">
      <c r="A38" s="114"/>
      <c r="B38" s="151" t="s">
        <v>130</v>
      </c>
      <c r="C38" s="133"/>
      <c r="D38" s="132"/>
      <c r="E38" s="132"/>
      <c r="F38" s="132"/>
      <c r="G38" s="132"/>
      <c r="H38" s="132"/>
      <c r="I38" s="133"/>
      <c r="J38" s="133"/>
      <c r="K38" s="133">
        <f>SUM(I38:J38)</f>
        <v>0</v>
      </c>
      <c r="L38" s="133"/>
      <c r="M38" s="114"/>
      <c r="N38" s="114"/>
      <c r="O38" s="114"/>
      <c r="P38" s="114"/>
      <c r="Q38" s="114"/>
      <c r="R38" s="114"/>
      <c r="S38" s="114"/>
      <c r="T38" s="114"/>
      <c r="U38" s="114"/>
      <c r="V38" s="114"/>
      <c r="W38" s="114"/>
      <c r="X38" s="114"/>
      <c r="Y38" s="114"/>
      <c r="Z38" s="114"/>
    </row>
    <row r="39" spans="1:26" ht="15.75" customHeight="1" x14ac:dyDescent="0.3">
      <c r="A39" s="114"/>
      <c r="B39" s="151" t="s">
        <v>131</v>
      </c>
      <c r="C39" s="133"/>
      <c r="D39" s="132"/>
      <c r="E39" s="132"/>
      <c r="F39" s="132"/>
      <c r="G39" s="132"/>
      <c r="H39" s="132"/>
      <c r="I39" s="132"/>
      <c r="J39" s="133"/>
      <c r="K39" s="133">
        <f>SUM(J39)</f>
        <v>0</v>
      </c>
      <c r="L39" s="133"/>
      <c r="M39" s="114"/>
      <c r="N39" s="114"/>
      <c r="O39" s="114"/>
      <c r="P39" s="114"/>
      <c r="Q39" s="114"/>
      <c r="R39" s="114"/>
      <c r="S39" s="114"/>
      <c r="T39" s="114"/>
      <c r="U39" s="114"/>
      <c r="V39" s="114"/>
      <c r="W39" s="114"/>
      <c r="X39" s="114"/>
      <c r="Y39" s="114"/>
      <c r="Z39" s="114"/>
    </row>
    <row r="40" spans="1:26" ht="15.75" customHeight="1" x14ac:dyDescent="0.3">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ht="15.75" customHeight="1" x14ac:dyDescent="0.3">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ht="15.75" customHeight="1" x14ac:dyDescent="0.3">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15.75" customHeight="1" x14ac:dyDescent="0.3">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15.75" customHeight="1" x14ac:dyDescent="0.3">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15.75" customHeight="1" x14ac:dyDescent="0.3">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15.75" customHeight="1" x14ac:dyDescent="0.3">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15.75" customHeight="1" x14ac:dyDescent="0.3">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15.75" customHeight="1" x14ac:dyDescent="0.3">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15.75" customHeight="1" x14ac:dyDescent="0.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15.75" customHeight="1" x14ac:dyDescent="0.3">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15.75" customHeight="1" x14ac:dyDescent="0.3">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15.75" customHeigh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15.75" customHeight="1" x14ac:dyDescent="0.3">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15.75" customHeight="1" x14ac:dyDescent="0.3">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15.75" customHeight="1" x14ac:dyDescent="0.3">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15.75" customHeight="1" x14ac:dyDescent="0.3">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15.75" customHeight="1" x14ac:dyDescent="0.3">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15.75" customHeight="1" x14ac:dyDescent="0.3">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15.75" customHeight="1" x14ac:dyDescent="0.3">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15.75" customHeight="1" x14ac:dyDescent="0.3">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15.75" customHeight="1" x14ac:dyDescent="0.3">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15.75" customHeight="1" x14ac:dyDescent="0.3">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15.75" customHeight="1" x14ac:dyDescent="0.3">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15.75" customHeight="1" x14ac:dyDescent="0.3">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15.75" customHeight="1" x14ac:dyDescent="0.3">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15.75" customHeight="1" x14ac:dyDescent="0.3">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15.75" customHeight="1" x14ac:dyDescent="0.3">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15.75" customHeight="1" x14ac:dyDescent="0.3">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15.75" customHeight="1" x14ac:dyDescent="0.3">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15.75" customHeight="1" x14ac:dyDescent="0.3">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15.75" customHeight="1" x14ac:dyDescent="0.3">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15.75" customHeight="1" x14ac:dyDescent="0.3">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15.75" customHeight="1" x14ac:dyDescent="0.3">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15.75" customHeight="1" x14ac:dyDescent="0.3">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15.75" customHeight="1" x14ac:dyDescent="0.3">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15.75" customHeight="1" x14ac:dyDescent="0.3">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15.75" customHeight="1" x14ac:dyDescent="0.3">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15.75" customHeight="1" x14ac:dyDescent="0.3">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15.75" customHeight="1" x14ac:dyDescent="0.3">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15.75" customHeight="1" x14ac:dyDescent="0.3">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15.75" customHeight="1" x14ac:dyDescent="0.3">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15.75" customHeight="1" x14ac:dyDescent="0.3">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15.75" customHeight="1" x14ac:dyDescent="0.3">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15.75" customHeight="1" x14ac:dyDescent="0.3">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15.75" customHeight="1" x14ac:dyDescent="0.3">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15.75" customHeight="1" x14ac:dyDescent="0.3">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15.75" customHeight="1" x14ac:dyDescent="0.3">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15.75" customHeight="1" x14ac:dyDescent="0.3">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15.75" customHeight="1" x14ac:dyDescent="0.3">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15.75" customHeight="1" x14ac:dyDescent="0.3">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15.75" customHeight="1" x14ac:dyDescent="0.3">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15.75" customHeight="1" x14ac:dyDescent="0.3">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15.75" customHeight="1" x14ac:dyDescent="0.3">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15.75" customHeight="1" x14ac:dyDescent="0.3">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15.75" customHeight="1" x14ac:dyDescent="0.3">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15.75" customHeight="1" x14ac:dyDescent="0.3">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15.75" customHeight="1" x14ac:dyDescent="0.3">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15.75" customHeight="1" x14ac:dyDescent="0.3">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15.75" customHeight="1" x14ac:dyDescent="0.3">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15.75" customHeight="1" x14ac:dyDescent="0.3">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15.75" customHeight="1" x14ac:dyDescent="0.3">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15.75" customHeight="1" x14ac:dyDescent="0.3">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15.75" customHeight="1" x14ac:dyDescent="0.3">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15.75" customHeight="1" x14ac:dyDescent="0.3">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15.75" customHeight="1" x14ac:dyDescent="0.3">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15.75" customHeight="1" x14ac:dyDescent="0.3">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15.75" customHeight="1" x14ac:dyDescent="0.3">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15.75" customHeight="1" x14ac:dyDescent="0.3">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15.75" customHeight="1" x14ac:dyDescent="0.3">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15.75" customHeight="1" x14ac:dyDescent="0.3">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15.75" customHeight="1" x14ac:dyDescent="0.3">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15.75" customHeight="1" x14ac:dyDescent="0.3">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15.75" customHeight="1" x14ac:dyDescent="0.3">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15.75" customHeight="1" x14ac:dyDescent="0.3">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15.75" customHeight="1" x14ac:dyDescent="0.3">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15.75" customHeight="1" x14ac:dyDescent="0.3">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15.75" customHeight="1" x14ac:dyDescent="0.3">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15.75" customHeight="1" x14ac:dyDescent="0.3">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15.75" customHeight="1" x14ac:dyDescent="0.3">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15.75" customHeight="1" x14ac:dyDescent="0.3">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15.75" customHeight="1"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15.75" customHeight="1"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15.75" customHeight="1"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15.75" customHeight="1"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15.75" customHeight="1"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15.75" customHeight="1"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15.75" customHeight="1"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15.75" customHeight="1"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15.75" customHeight="1"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15.75" customHeight="1"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15.75" customHeight="1"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15.75" customHeight="1"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15.75" customHeight="1"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15.75" customHeight="1"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15.75" customHeight="1"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15.75" customHeight="1"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15.75" customHeight="1"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15.75" customHeight="1"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15.75" customHeight="1"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15.75" customHeight="1"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15.75" customHeight="1"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15.75" customHeight="1"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15.75" customHeight="1"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15.75" customHeight="1"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15.75" customHeight="1"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15.75" customHeight="1"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15.75" customHeight="1"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15.75" customHeight="1"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15.75" customHeight="1"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15.75" customHeight="1"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15.75" customHeight="1"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15.75" customHeight="1"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15.75" customHeight="1"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15.75" customHeight="1"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15.75" customHeight="1"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15.75" customHeight="1"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15.75" customHeight="1"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15.75" customHeight="1"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15.75" customHeight="1"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15.75" customHeight="1"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15.75" customHeight="1"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15.75" customHeight="1"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15.75" customHeight="1"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15.75" customHeight="1"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15.75" customHeight="1"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15.75" customHeight="1"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15.75" customHeight="1"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15.75" customHeight="1"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15.75" customHeight="1"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15.75" customHeight="1"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15.75" customHeight="1"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15.75" customHeight="1"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15.75" customHeight="1"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15.75" customHeight="1"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15.75" customHeight="1"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15.75" customHeight="1"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15.75" customHeight="1"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15.75" customHeight="1"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15.75" customHeight="1"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15.75" customHeight="1"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15.75" customHeight="1"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15.75" customHeight="1"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15.75" customHeight="1"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15.75" customHeight="1"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15.75" customHeight="1"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15.75" customHeight="1"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15.75" customHeight="1"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15.75" customHeight="1"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15.75" customHeight="1"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15.75" customHeight="1"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15.75" customHeight="1"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15.75" customHeight="1"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15.75" customHeight="1"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15.75" customHeight="1"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15.75" customHeight="1"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15.75" customHeight="1"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15.75" customHeight="1"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15.75" customHeight="1"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15.75" customHeight="1"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15.75" customHeight="1"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15.75" customHeight="1"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15.75" customHeight="1"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15.75" customHeight="1"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15.75" customHeight="1"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15.75" customHeight="1"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15.75" customHeight="1"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15.75" customHeight="1"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15.75" customHeight="1"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15.75" customHeight="1"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15.75" customHeight="1"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15.75" customHeight="1"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15.75" customHeight="1"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15.75" customHeight="1"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15.75" customHeight="1"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15.75" customHeight="1"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15.75" customHeight="1"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15.75" customHeight="1"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15.75" customHeight="1"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15.75" customHeight="1"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15.75" customHeight="1"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15.75" customHeight="1" x14ac:dyDescent="0.3">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row>
    <row r="222" spans="1:26" ht="15.75" customHeight="1" x14ac:dyDescent="0.3">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row>
    <row r="223" spans="1:26" ht="15.75" customHeight="1" x14ac:dyDescent="0.3">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row>
    <row r="224" spans="1:26" ht="15.75" customHeight="1" x14ac:dyDescent="0.3">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row>
    <row r="225" spans="1:26" ht="15.75" customHeight="1" x14ac:dyDescent="0.3">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row>
    <row r="226" spans="1:26" ht="15.75" customHeight="1" x14ac:dyDescent="0.3">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row>
    <row r="227" spans="1:26" ht="15.75" customHeight="1" x14ac:dyDescent="0.3">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row>
    <row r="228" spans="1:26" ht="15.75" customHeight="1" x14ac:dyDescent="0.3">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row>
    <row r="229" spans="1:26" ht="15.75" customHeight="1" x14ac:dyDescent="0.3">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row>
    <row r="230" spans="1:26" ht="15.75" customHeight="1" x14ac:dyDescent="0.3">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row>
    <row r="231" spans="1:26" ht="15.75" customHeight="1" x14ac:dyDescent="0.3">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row>
    <row r="232" spans="1:26" ht="15.75" customHeight="1" x14ac:dyDescent="0.3">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row>
    <row r="233" spans="1:26" ht="15.75" customHeight="1" x14ac:dyDescent="0.3">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row>
    <row r="234" spans="1:26" ht="15.75" customHeight="1" x14ac:dyDescent="0.3">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row>
    <row r="235" spans="1:26" ht="15.75" customHeight="1" x14ac:dyDescent="0.3">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row>
    <row r="236" spans="1:26" ht="15.75" customHeight="1" x14ac:dyDescent="0.3">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row>
    <row r="237" spans="1:26" ht="15.75" customHeight="1" x14ac:dyDescent="0.3">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row>
    <row r="238" spans="1:26" ht="15.75" customHeight="1" x14ac:dyDescent="0.3">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row>
    <row r="239" spans="1:26" ht="15.75" customHeight="1" x14ac:dyDescent="0.3">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row>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9">
    <mergeCell ref="D12:J12"/>
    <mergeCell ref="K12:K13"/>
    <mergeCell ref="L12:L13"/>
    <mergeCell ref="B3:B4"/>
    <mergeCell ref="C3:C4"/>
    <mergeCell ref="D3:H3"/>
    <mergeCell ref="I3:I4"/>
    <mergeCell ref="J3:J4"/>
    <mergeCell ref="B12:B13"/>
    <mergeCell ref="C12:C13"/>
    <mergeCell ref="D32:J32"/>
    <mergeCell ref="K32:K33"/>
    <mergeCell ref="B22:B24"/>
    <mergeCell ref="C22:C24"/>
    <mergeCell ref="D22:G22"/>
    <mergeCell ref="H22:H24"/>
    <mergeCell ref="I22:I24"/>
    <mergeCell ref="B32:B33"/>
    <mergeCell ref="C32:C33"/>
  </mergeCells>
  <pageMargins left="0.7" right="0.7" top="0.75" bottom="0.75" header="0" footer="0"/>
  <pageSetup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Z1000"/>
  <sheetViews>
    <sheetView workbookViewId="0"/>
  </sheetViews>
  <sheetFormatPr defaultColWidth="11.19921875" defaultRowHeight="15" customHeight="1" x14ac:dyDescent="0.3"/>
  <cols>
    <col min="1" max="8" width="9.19921875" customWidth="1"/>
    <col min="9" max="26" width="12.09765625" customWidth="1"/>
  </cols>
  <sheetData>
    <row r="1" spans="1:26" ht="15.6" x14ac:dyDescent="0.3">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1:26" ht="15.6" x14ac:dyDescent="0.3">
      <c r="A2" s="114"/>
      <c r="B2" s="115" t="s">
        <v>380</v>
      </c>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26" ht="36" customHeight="1" x14ac:dyDescent="0.3">
      <c r="A3" s="114"/>
      <c r="B3" s="380" t="s">
        <v>381</v>
      </c>
      <c r="C3" s="380" t="s">
        <v>340</v>
      </c>
      <c r="D3" s="380" t="s">
        <v>382</v>
      </c>
      <c r="E3" s="380" t="s">
        <v>383</v>
      </c>
      <c r="F3" s="381" t="s">
        <v>384</v>
      </c>
      <c r="G3" s="331"/>
      <c r="H3" s="328"/>
      <c r="I3" s="114"/>
      <c r="J3" s="114"/>
      <c r="K3" s="114"/>
      <c r="L3" s="114"/>
      <c r="M3" s="114"/>
      <c r="N3" s="114"/>
      <c r="O3" s="114"/>
      <c r="P3" s="114"/>
      <c r="Q3" s="114"/>
      <c r="R3" s="114"/>
      <c r="S3" s="114"/>
      <c r="T3" s="114"/>
      <c r="U3" s="114"/>
      <c r="V3" s="114"/>
      <c r="W3" s="114"/>
      <c r="X3" s="114"/>
      <c r="Y3" s="114"/>
      <c r="Z3" s="114"/>
    </row>
    <row r="4" spans="1:26" ht="15.6" x14ac:dyDescent="0.3">
      <c r="A4" s="114"/>
      <c r="B4" s="326"/>
      <c r="C4" s="326"/>
      <c r="D4" s="326"/>
      <c r="E4" s="326"/>
      <c r="F4" s="329"/>
      <c r="G4" s="332"/>
      <c r="H4" s="330"/>
      <c r="I4" s="114"/>
      <c r="J4" s="114"/>
      <c r="K4" s="114"/>
      <c r="L4" s="114"/>
      <c r="M4" s="114"/>
      <c r="N4" s="114"/>
      <c r="O4" s="114"/>
      <c r="P4" s="114"/>
      <c r="Q4" s="114"/>
      <c r="R4" s="114"/>
      <c r="S4" s="114"/>
      <c r="T4" s="114"/>
      <c r="U4" s="114"/>
      <c r="V4" s="114"/>
      <c r="W4" s="114"/>
      <c r="X4" s="114"/>
      <c r="Y4" s="114"/>
      <c r="Z4" s="114"/>
    </row>
    <row r="5" spans="1:26" ht="15.6" x14ac:dyDescent="0.3">
      <c r="A5" s="114"/>
      <c r="B5" s="326"/>
      <c r="C5" s="326"/>
      <c r="D5" s="326"/>
      <c r="E5" s="326"/>
      <c r="F5" s="189" t="s">
        <v>385</v>
      </c>
      <c r="G5" s="189" t="s">
        <v>386</v>
      </c>
      <c r="H5" s="189" t="s">
        <v>387</v>
      </c>
      <c r="I5" s="114"/>
      <c r="J5" s="114"/>
      <c r="K5" s="114"/>
      <c r="L5" s="114"/>
      <c r="M5" s="114"/>
      <c r="N5" s="114"/>
      <c r="O5" s="114"/>
      <c r="P5" s="114"/>
      <c r="Q5" s="114"/>
      <c r="R5" s="114"/>
      <c r="S5" s="114"/>
      <c r="T5" s="114"/>
      <c r="U5" s="114"/>
      <c r="V5" s="114"/>
      <c r="W5" s="114"/>
      <c r="X5" s="114"/>
      <c r="Y5" s="114"/>
      <c r="Z5" s="114"/>
    </row>
    <row r="6" spans="1:26" ht="15.6" x14ac:dyDescent="0.3">
      <c r="A6" s="114"/>
      <c r="B6" s="359"/>
      <c r="C6" s="359"/>
      <c r="D6" s="359"/>
      <c r="E6" s="359"/>
      <c r="F6" s="190" t="s">
        <v>388</v>
      </c>
      <c r="G6" s="190" t="s">
        <v>389</v>
      </c>
      <c r="H6" s="190" t="s">
        <v>388</v>
      </c>
      <c r="I6" s="114"/>
      <c r="J6" s="114"/>
      <c r="K6" s="114"/>
      <c r="L6" s="114"/>
      <c r="M6" s="114"/>
      <c r="N6" s="114"/>
      <c r="O6" s="114"/>
      <c r="P6" s="114"/>
      <c r="Q6" s="114"/>
      <c r="R6" s="114"/>
      <c r="S6" s="114"/>
      <c r="T6" s="114"/>
      <c r="U6" s="114"/>
      <c r="V6" s="114"/>
      <c r="W6" s="114"/>
      <c r="X6" s="114"/>
      <c r="Y6" s="114"/>
      <c r="Z6" s="114"/>
    </row>
    <row r="7" spans="1:26" ht="15.6" x14ac:dyDescent="0.3">
      <c r="A7" s="114"/>
      <c r="B7" s="76">
        <v>1</v>
      </c>
      <c r="C7" s="77">
        <v>2</v>
      </c>
      <c r="D7" s="77">
        <v>3</v>
      </c>
      <c r="E7" s="77">
        <v>4</v>
      </c>
      <c r="F7" s="77">
        <v>5</v>
      </c>
      <c r="G7" s="77">
        <v>6</v>
      </c>
      <c r="H7" s="77">
        <v>7</v>
      </c>
      <c r="I7" s="114"/>
      <c r="J7" s="114"/>
      <c r="K7" s="114"/>
      <c r="L7" s="114"/>
      <c r="M7" s="114"/>
      <c r="N7" s="114"/>
      <c r="O7" s="114"/>
      <c r="P7" s="114"/>
      <c r="Q7" s="114"/>
      <c r="R7" s="114"/>
      <c r="S7" s="114"/>
      <c r="T7" s="114"/>
      <c r="U7" s="114"/>
      <c r="V7" s="114"/>
      <c r="W7" s="114"/>
      <c r="X7" s="114"/>
      <c r="Y7" s="114"/>
      <c r="Z7" s="114"/>
    </row>
    <row r="8" spans="1:26" ht="15.6" x14ac:dyDescent="0.3">
      <c r="A8" s="114"/>
      <c r="B8" s="151" t="s">
        <v>129</v>
      </c>
      <c r="C8" s="133"/>
      <c r="D8" s="133"/>
      <c r="E8" s="133"/>
      <c r="F8" s="133"/>
      <c r="G8" s="133"/>
      <c r="H8" s="133"/>
      <c r="I8" s="114"/>
      <c r="J8" s="114"/>
      <c r="K8" s="114"/>
      <c r="L8" s="114"/>
      <c r="M8" s="114"/>
      <c r="N8" s="114"/>
      <c r="O8" s="114"/>
      <c r="P8" s="114"/>
      <c r="Q8" s="114"/>
      <c r="R8" s="114"/>
      <c r="S8" s="114"/>
      <c r="T8" s="114"/>
      <c r="U8" s="114"/>
      <c r="V8" s="114"/>
      <c r="W8" s="114"/>
      <c r="X8" s="114"/>
      <c r="Y8" s="114"/>
      <c r="Z8" s="114"/>
    </row>
    <row r="9" spans="1:26" ht="15.6" x14ac:dyDescent="0.3">
      <c r="A9" s="114"/>
      <c r="B9" s="151" t="s">
        <v>130</v>
      </c>
      <c r="C9" s="133"/>
      <c r="D9" s="133"/>
      <c r="E9" s="133"/>
      <c r="F9" s="133"/>
      <c r="G9" s="133"/>
      <c r="H9" s="133"/>
      <c r="I9" s="114"/>
      <c r="J9" s="114"/>
      <c r="K9" s="114"/>
      <c r="L9" s="114"/>
      <c r="M9" s="114"/>
      <c r="N9" s="114"/>
      <c r="O9" s="114"/>
      <c r="P9" s="114"/>
      <c r="Q9" s="114"/>
      <c r="R9" s="114"/>
      <c r="S9" s="114"/>
      <c r="T9" s="114"/>
      <c r="U9" s="114"/>
      <c r="V9" s="114"/>
      <c r="W9" s="114"/>
      <c r="X9" s="114"/>
      <c r="Y9" s="114"/>
      <c r="Z9" s="114"/>
    </row>
    <row r="10" spans="1:26" ht="15.6" x14ac:dyDescent="0.3">
      <c r="A10" s="114"/>
      <c r="B10" s="151" t="s">
        <v>131</v>
      </c>
      <c r="C10" s="133"/>
      <c r="D10" s="133"/>
      <c r="E10" s="133"/>
      <c r="F10" s="133"/>
      <c r="G10" s="133"/>
      <c r="H10" s="133"/>
      <c r="I10" s="114"/>
      <c r="J10" s="114"/>
      <c r="K10" s="114"/>
      <c r="L10" s="114"/>
      <c r="M10" s="114"/>
      <c r="N10" s="114"/>
      <c r="O10" s="114"/>
      <c r="P10" s="114"/>
      <c r="Q10" s="114"/>
      <c r="R10" s="114"/>
      <c r="S10" s="114"/>
      <c r="T10" s="114"/>
      <c r="U10" s="114"/>
      <c r="V10" s="114"/>
      <c r="W10" s="114"/>
      <c r="X10" s="114"/>
      <c r="Y10" s="114"/>
      <c r="Z10" s="114"/>
    </row>
    <row r="11" spans="1:26" ht="15.6" x14ac:dyDescent="0.3">
      <c r="A11" s="114"/>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row>
    <row r="12" spans="1:26" ht="15.6" x14ac:dyDescent="0.3">
      <c r="A12" s="114"/>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row>
    <row r="13" spans="1:26" ht="15.6" x14ac:dyDescent="0.3">
      <c r="A13" s="114"/>
      <c r="B13" s="115" t="s">
        <v>390</v>
      </c>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row>
    <row r="14" spans="1:26" ht="15.75" customHeight="1" x14ac:dyDescent="0.3">
      <c r="A14" s="114"/>
      <c r="B14" s="380" t="s">
        <v>381</v>
      </c>
      <c r="C14" s="380" t="s">
        <v>340</v>
      </c>
      <c r="D14" s="380" t="s">
        <v>382</v>
      </c>
      <c r="E14" s="381" t="s">
        <v>391</v>
      </c>
      <c r="F14" s="331"/>
      <c r="G14" s="328"/>
      <c r="H14" s="114"/>
      <c r="I14" s="114"/>
      <c r="J14" s="114"/>
      <c r="K14" s="114"/>
      <c r="L14" s="114"/>
      <c r="M14" s="114"/>
      <c r="N14" s="114"/>
      <c r="O14" s="114"/>
      <c r="P14" s="114"/>
      <c r="Q14" s="114"/>
      <c r="R14" s="114"/>
      <c r="S14" s="114"/>
      <c r="T14" s="114"/>
      <c r="U14" s="114"/>
      <c r="V14" s="114"/>
      <c r="W14" s="114"/>
      <c r="X14" s="114"/>
      <c r="Y14" s="114"/>
      <c r="Z14" s="114"/>
    </row>
    <row r="15" spans="1:26" ht="27" customHeight="1" x14ac:dyDescent="0.3">
      <c r="A15" s="114"/>
      <c r="B15" s="326"/>
      <c r="C15" s="326"/>
      <c r="D15" s="326"/>
      <c r="E15" s="329"/>
      <c r="F15" s="332"/>
      <c r="G15" s="330"/>
      <c r="H15" s="114"/>
      <c r="I15" s="114"/>
      <c r="J15" s="114"/>
      <c r="K15" s="114"/>
      <c r="L15" s="114"/>
      <c r="M15" s="114"/>
      <c r="N15" s="114"/>
      <c r="O15" s="114"/>
      <c r="P15" s="114"/>
      <c r="Q15" s="114"/>
      <c r="R15" s="114"/>
      <c r="S15" s="114"/>
      <c r="T15" s="114"/>
      <c r="U15" s="114"/>
      <c r="V15" s="114"/>
      <c r="W15" s="114"/>
      <c r="X15" s="114"/>
      <c r="Y15" s="114"/>
      <c r="Z15" s="114"/>
    </row>
    <row r="16" spans="1:26" ht="15.6" x14ac:dyDescent="0.3">
      <c r="A16" s="114"/>
      <c r="B16" s="326"/>
      <c r="C16" s="326"/>
      <c r="D16" s="326"/>
      <c r="E16" s="189" t="s">
        <v>392</v>
      </c>
      <c r="F16" s="189" t="s">
        <v>393</v>
      </c>
      <c r="G16" s="189" t="s">
        <v>394</v>
      </c>
      <c r="H16" s="114"/>
      <c r="I16" s="114"/>
      <c r="J16" s="114"/>
      <c r="K16" s="114"/>
      <c r="L16" s="114"/>
      <c r="M16" s="114"/>
      <c r="N16" s="114"/>
      <c r="O16" s="114"/>
      <c r="P16" s="114"/>
      <c r="Q16" s="114"/>
      <c r="R16" s="114"/>
      <c r="S16" s="114"/>
      <c r="T16" s="114"/>
      <c r="U16" s="114"/>
      <c r="V16" s="114"/>
      <c r="W16" s="114"/>
      <c r="X16" s="114"/>
      <c r="Y16" s="114"/>
      <c r="Z16" s="114"/>
    </row>
    <row r="17" spans="1:26" ht="15.6" x14ac:dyDescent="0.3">
      <c r="A17" s="114"/>
      <c r="B17" s="359"/>
      <c r="C17" s="359"/>
      <c r="D17" s="359"/>
      <c r="E17" s="190" t="s">
        <v>388</v>
      </c>
      <c r="F17" s="190" t="s">
        <v>395</v>
      </c>
      <c r="G17" s="190" t="s">
        <v>388</v>
      </c>
      <c r="H17" s="114"/>
      <c r="I17" s="114"/>
      <c r="J17" s="114"/>
      <c r="K17" s="114"/>
      <c r="L17" s="114"/>
      <c r="M17" s="114"/>
      <c r="N17" s="114"/>
      <c r="O17" s="114"/>
      <c r="P17" s="114"/>
      <c r="Q17" s="114"/>
      <c r="R17" s="114"/>
      <c r="S17" s="114"/>
      <c r="T17" s="114"/>
      <c r="U17" s="114"/>
      <c r="V17" s="114"/>
      <c r="W17" s="114"/>
      <c r="X17" s="114"/>
      <c r="Y17" s="114"/>
      <c r="Z17" s="114"/>
    </row>
    <row r="18" spans="1:26" ht="15.6" x14ac:dyDescent="0.3">
      <c r="A18" s="114"/>
      <c r="B18" s="76">
        <v>1</v>
      </c>
      <c r="C18" s="77">
        <v>2</v>
      </c>
      <c r="D18" s="77">
        <v>3</v>
      </c>
      <c r="E18" s="77">
        <v>4</v>
      </c>
      <c r="F18" s="77">
        <v>5</v>
      </c>
      <c r="G18" s="77">
        <v>6</v>
      </c>
      <c r="H18" s="114"/>
      <c r="I18" s="114"/>
      <c r="J18" s="114"/>
      <c r="K18" s="114"/>
      <c r="L18" s="114"/>
      <c r="M18" s="114"/>
      <c r="N18" s="114"/>
      <c r="O18" s="114"/>
      <c r="P18" s="114"/>
      <c r="Q18" s="114"/>
      <c r="R18" s="114"/>
      <c r="S18" s="114"/>
      <c r="T18" s="114"/>
      <c r="U18" s="114"/>
      <c r="V18" s="114"/>
      <c r="W18" s="114"/>
      <c r="X18" s="114"/>
      <c r="Y18" s="114"/>
      <c r="Z18" s="114"/>
    </row>
    <row r="19" spans="1:26" ht="15.6" x14ac:dyDescent="0.3">
      <c r="A19" s="114"/>
      <c r="B19" s="151" t="s">
        <v>129</v>
      </c>
      <c r="C19" s="133"/>
      <c r="D19" s="133"/>
      <c r="E19" s="133"/>
      <c r="F19" s="133"/>
      <c r="G19" s="133"/>
      <c r="H19" s="114"/>
      <c r="I19" s="114"/>
      <c r="J19" s="114"/>
      <c r="K19" s="114"/>
      <c r="L19" s="114"/>
      <c r="M19" s="114"/>
      <c r="N19" s="114"/>
      <c r="O19" s="114"/>
      <c r="P19" s="114"/>
      <c r="Q19" s="114"/>
      <c r="R19" s="114"/>
      <c r="S19" s="114"/>
      <c r="T19" s="114"/>
      <c r="U19" s="114"/>
      <c r="V19" s="114"/>
      <c r="W19" s="114"/>
      <c r="X19" s="114"/>
      <c r="Y19" s="114"/>
      <c r="Z19" s="114"/>
    </row>
    <row r="20" spans="1:26" ht="15.6" x14ac:dyDescent="0.3">
      <c r="A20" s="114"/>
      <c r="B20" s="151" t="s">
        <v>130</v>
      </c>
      <c r="C20" s="133"/>
      <c r="D20" s="133"/>
      <c r="E20" s="133"/>
      <c r="F20" s="133"/>
      <c r="G20" s="133"/>
      <c r="H20" s="114"/>
      <c r="I20" s="114"/>
      <c r="J20" s="114"/>
      <c r="K20" s="114"/>
      <c r="L20" s="114"/>
      <c r="M20" s="114"/>
      <c r="N20" s="114"/>
      <c r="O20" s="114"/>
      <c r="P20" s="114"/>
      <c r="Q20" s="114"/>
      <c r="R20" s="114"/>
      <c r="S20" s="114"/>
      <c r="T20" s="114"/>
      <c r="U20" s="114"/>
      <c r="V20" s="114"/>
      <c r="W20" s="114"/>
      <c r="X20" s="114"/>
      <c r="Y20" s="114"/>
      <c r="Z20" s="114"/>
    </row>
    <row r="21" spans="1:26" ht="15.75" customHeight="1" x14ac:dyDescent="0.3">
      <c r="A21" s="114"/>
      <c r="B21" s="151" t="s">
        <v>131</v>
      </c>
      <c r="C21" s="133"/>
      <c r="D21" s="133"/>
      <c r="E21" s="133"/>
      <c r="F21" s="133"/>
      <c r="G21" s="133"/>
      <c r="H21" s="114"/>
      <c r="I21" s="114"/>
      <c r="J21" s="114"/>
      <c r="K21" s="114"/>
      <c r="L21" s="114"/>
      <c r="M21" s="114"/>
      <c r="N21" s="114"/>
      <c r="O21" s="114"/>
      <c r="P21" s="114"/>
      <c r="Q21" s="114"/>
      <c r="R21" s="114"/>
      <c r="S21" s="114"/>
      <c r="T21" s="114"/>
      <c r="U21" s="114"/>
      <c r="V21" s="114"/>
      <c r="W21" s="114"/>
      <c r="X21" s="114"/>
      <c r="Y21" s="114"/>
      <c r="Z21" s="114"/>
    </row>
    <row r="22" spans="1:26" ht="15.75" customHeight="1" x14ac:dyDescent="0.3">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row>
    <row r="23" spans="1:26" ht="15.75" customHeight="1" x14ac:dyDescent="0.3">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row>
    <row r="24" spans="1:26" ht="15.75" customHeight="1" x14ac:dyDescent="0.3">
      <c r="A24" s="114"/>
      <c r="B24" s="115" t="s">
        <v>396</v>
      </c>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row>
    <row r="25" spans="1:26" ht="25.5" customHeight="1" x14ac:dyDescent="0.3">
      <c r="A25" s="114"/>
      <c r="B25" s="380" t="s">
        <v>381</v>
      </c>
      <c r="C25" s="380" t="s">
        <v>340</v>
      </c>
      <c r="D25" s="380" t="s">
        <v>382</v>
      </c>
      <c r="E25" s="382" t="s">
        <v>397</v>
      </c>
      <c r="F25" s="354"/>
      <c r="G25" s="355"/>
      <c r="H25" s="114"/>
      <c r="I25" s="114"/>
      <c r="J25" s="114"/>
      <c r="K25" s="114"/>
      <c r="L25" s="114"/>
      <c r="M25" s="114"/>
      <c r="N25" s="114"/>
      <c r="O25" s="114"/>
      <c r="P25" s="114"/>
      <c r="Q25" s="114"/>
      <c r="R25" s="114"/>
      <c r="S25" s="114"/>
      <c r="T25" s="114"/>
      <c r="U25" s="114"/>
      <c r="V25" s="114"/>
      <c r="W25" s="114"/>
      <c r="X25" s="114"/>
      <c r="Y25" s="114"/>
      <c r="Z25" s="114"/>
    </row>
    <row r="26" spans="1:26" ht="15.75" customHeight="1" x14ac:dyDescent="0.3">
      <c r="A26" s="114"/>
      <c r="B26" s="326"/>
      <c r="C26" s="326"/>
      <c r="D26" s="326"/>
      <c r="E26" s="383" t="s">
        <v>398</v>
      </c>
      <c r="F26" s="350"/>
      <c r="G26" s="343"/>
      <c r="H26" s="114"/>
      <c r="I26" s="114"/>
      <c r="J26" s="114"/>
      <c r="K26" s="114"/>
      <c r="L26" s="114"/>
      <c r="M26" s="114"/>
      <c r="N26" s="114"/>
      <c r="O26" s="114"/>
      <c r="P26" s="114"/>
      <c r="Q26" s="114"/>
      <c r="R26" s="114"/>
      <c r="S26" s="114"/>
      <c r="T26" s="114"/>
      <c r="U26" s="114"/>
      <c r="V26" s="114"/>
      <c r="W26" s="114"/>
      <c r="X26" s="114"/>
      <c r="Y26" s="114"/>
      <c r="Z26" s="114"/>
    </row>
    <row r="27" spans="1:26" ht="15.75" customHeight="1" x14ac:dyDescent="0.3">
      <c r="A27" s="114"/>
      <c r="B27" s="326"/>
      <c r="C27" s="326"/>
      <c r="D27" s="326"/>
      <c r="E27" s="189" t="s">
        <v>385</v>
      </c>
      <c r="F27" s="189" t="s">
        <v>386</v>
      </c>
      <c r="G27" s="189" t="s">
        <v>387</v>
      </c>
      <c r="H27" s="114"/>
      <c r="I27" s="114"/>
      <c r="J27" s="114"/>
      <c r="K27" s="114"/>
      <c r="L27" s="114"/>
      <c r="M27" s="114"/>
      <c r="N27" s="114"/>
      <c r="O27" s="114"/>
      <c r="P27" s="114"/>
      <c r="Q27" s="114"/>
      <c r="R27" s="114"/>
      <c r="S27" s="114"/>
      <c r="T27" s="114"/>
      <c r="U27" s="114"/>
      <c r="V27" s="114"/>
      <c r="W27" s="114"/>
      <c r="X27" s="114"/>
      <c r="Y27" s="114"/>
      <c r="Z27" s="114"/>
    </row>
    <row r="28" spans="1:26" ht="15.75" customHeight="1" x14ac:dyDescent="0.3">
      <c r="A28" s="114"/>
      <c r="B28" s="359"/>
      <c r="C28" s="359"/>
      <c r="D28" s="359"/>
      <c r="E28" s="190" t="s">
        <v>388</v>
      </c>
      <c r="F28" s="190" t="s">
        <v>389</v>
      </c>
      <c r="G28" s="190" t="s">
        <v>388</v>
      </c>
      <c r="H28" s="114"/>
      <c r="I28" s="114"/>
      <c r="J28" s="114"/>
      <c r="K28" s="114"/>
      <c r="L28" s="114"/>
      <c r="M28" s="114"/>
      <c r="N28" s="114"/>
      <c r="O28" s="114"/>
      <c r="P28" s="114"/>
      <c r="Q28" s="114"/>
      <c r="R28" s="114"/>
      <c r="S28" s="114"/>
      <c r="T28" s="114"/>
      <c r="U28" s="114"/>
      <c r="V28" s="114"/>
      <c r="W28" s="114"/>
      <c r="X28" s="114"/>
      <c r="Y28" s="114"/>
      <c r="Z28" s="114"/>
    </row>
    <row r="29" spans="1:26" ht="15.75" customHeight="1" x14ac:dyDescent="0.3">
      <c r="A29" s="114"/>
      <c r="B29" s="76">
        <v>1</v>
      </c>
      <c r="C29" s="77">
        <v>2</v>
      </c>
      <c r="D29" s="77">
        <v>3</v>
      </c>
      <c r="E29" s="77">
        <v>4</v>
      </c>
      <c r="F29" s="77">
        <v>5</v>
      </c>
      <c r="G29" s="77">
        <v>6</v>
      </c>
      <c r="H29" s="114"/>
      <c r="I29" s="114"/>
      <c r="J29" s="114"/>
      <c r="K29" s="114"/>
      <c r="L29" s="114"/>
      <c r="M29" s="114"/>
      <c r="N29" s="114"/>
      <c r="O29" s="114"/>
      <c r="P29" s="114"/>
      <c r="Q29" s="114"/>
      <c r="R29" s="114"/>
      <c r="S29" s="114"/>
      <c r="T29" s="114"/>
      <c r="U29" s="114"/>
      <c r="V29" s="114"/>
      <c r="W29" s="114"/>
      <c r="X29" s="114"/>
      <c r="Y29" s="114"/>
      <c r="Z29" s="114"/>
    </row>
    <row r="30" spans="1:26" ht="15.75" customHeight="1" x14ac:dyDescent="0.3">
      <c r="A30" s="114"/>
      <c r="B30" s="151" t="s">
        <v>129</v>
      </c>
      <c r="C30" s="133"/>
      <c r="D30" s="133"/>
      <c r="E30" s="133"/>
      <c r="F30" s="133"/>
      <c r="G30" s="133"/>
      <c r="H30" s="114"/>
      <c r="I30" s="114"/>
      <c r="J30" s="114"/>
      <c r="K30" s="114"/>
      <c r="L30" s="114"/>
      <c r="M30" s="114"/>
      <c r="N30" s="114"/>
      <c r="O30" s="114"/>
      <c r="P30" s="114"/>
      <c r="Q30" s="114"/>
      <c r="R30" s="114"/>
      <c r="S30" s="114"/>
      <c r="T30" s="114"/>
      <c r="U30" s="114"/>
      <c r="V30" s="114"/>
      <c r="W30" s="114"/>
      <c r="X30" s="114"/>
      <c r="Y30" s="114"/>
      <c r="Z30" s="114"/>
    </row>
    <row r="31" spans="1:26" ht="15.75" customHeight="1" x14ac:dyDescent="0.3">
      <c r="A31" s="114"/>
      <c r="B31" s="151" t="s">
        <v>130</v>
      </c>
      <c r="C31" s="133"/>
      <c r="D31" s="133"/>
      <c r="E31" s="133"/>
      <c r="F31" s="133"/>
      <c r="G31" s="133"/>
      <c r="H31" s="114"/>
      <c r="I31" s="114"/>
      <c r="J31" s="114"/>
      <c r="K31" s="114"/>
      <c r="L31" s="114"/>
      <c r="M31" s="114"/>
      <c r="N31" s="114"/>
      <c r="O31" s="114"/>
      <c r="P31" s="114"/>
      <c r="Q31" s="114"/>
      <c r="R31" s="114"/>
      <c r="S31" s="114"/>
      <c r="T31" s="114"/>
      <c r="U31" s="114"/>
      <c r="V31" s="114"/>
      <c r="W31" s="114"/>
      <c r="X31" s="114"/>
      <c r="Y31" s="114"/>
      <c r="Z31" s="114"/>
    </row>
    <row r="32" spans="1:26" ht="15.75" customHeight="1" x14ac:dyDescent="0.3">
      <c r="A32" s="114"/>
      <c r="B32" s="151" t="s">
        <v>131</v>
      </c>
      <c r="C32" s="133"/>
      <c r="D32" s="133"/>
      <c r="E32" s="133"/>
      <c r="F32" s="133"/>
      <c r="G32" s="133"/>
      <c r="H32" s="114"/>
      <c r="I32" s="114"/>
      <c r="J32" s="114"/>
      <c r="K32" s="114"/>
      <c r="L32" s="114"/>
      <c r="M32" s="114"/>
      <c r="N32" s="114"/>
      <c r="O32" s="114"/>
      <c r="P32" s="114"/>
      <c r="Q32" s="114"/>
      <c r="R32" s="114"/>
      <c r="S32" s="114"/>
      <c r="T32" s="114"/>
      <c r="U32" s="114"/>
      <c r="V32" s="114"/>
      <c r="W32" s="114"/>
      <c r="X32" s="114"/>
      <c r="Y32" s="114"/>
      <c r="Z32" s="114"/>
    </row>
    <row r="33" spans="1:26" ht="15.75" customHeight="1" x14ac:dyDescent="0.3">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ht="15.75" customHeight="1" x14ac:dyDescent="0.3">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1:26" ht="15.75" customHeight="1" x14ac:dyDescent="0.3">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ht="15.75" customHeight="1" x14ac:dyDescent="0.3">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ht="15.75" customHeight="1" x14ac:dyDescent="0.3">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ht="15.75" customHeight="1" x14ac:dyDescent="0.3">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1:26" ht="15.75" customHeight="1" x14ac:dyDescent="0.3">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ht="15.75" customHeight="1" x14ac:dyDescent="0.3">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ht="15.75" customHeight="1" x14ac:dyDescent="0.3">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ht="15.75" customHeight="1" x14ac:dyDescent="0.3">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15.75" customHeight="1" x14ac:dyDescent="0.3">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15.75" customHeight="1" x14ac:dyDescent="0.3">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15.75" customHeight="1" x14ac:dyDescent="0.3">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15.75" customHeight="1" x14ac:dyDescent="0.3">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15.75" customHeight="1" x14ac:dyDescent="0.3">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15.75" customHeight="1" x14ac:dyDescent="0.3">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15.75" customHeight="1" x14ac:dyDescent="0.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15.75" customHeight="1" x14ac:dyDescent="0.3">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15.75" customHeight="1" x14ac:dyDescent="0.3">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15.75" customHeigh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15.75" customHeight="1" x14ac:dyDescent="0.3">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15.75" customHeight="1" x14ac:dyDescent="0.3">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15.75" customHeight="1" x14ac:dyDescent="0.3">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15.75" customHeight="1" x14ac:dyDescent="0.3">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15.75" customHeight="1" x14ac:dyDescent="0.3">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15.75" customHeight="1" x14ac:dyDescent="0.3">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15.75" customHeight="1" x14ac:dyDescent="0.3">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15.75" customHeight="1" x14ac:dyDescent="0.3">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15.75" customHeight="1" x14ac:dyDescent="0.3">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15.75" customHeight="1" x14ac:dyDescent="0.3">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15.75" customHeight="1" x14ac:dyDescent="0.3">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15.75" customHeight="1" x14ac:dyDescent="0.3">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15.75" customHeight="1" x14ac:dyDescent="0.3">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15.75" customHeight="1" x14ac:dyDescent="0.3">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15.75" customHeight="1" x14ac:dyDescent="0.3">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15.75" customHeight="1" x14ac:dyDescent="0.3">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15.75" customHeight="1" x14ac:dyDescent="0.3">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15.75" customHeight="1" x14ac:dyDescent="0.3">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15.75" customHeight="1" x14ac:dyDescent="0.3">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15.75" customHeight="1" x14ac:dyDescent="0.3">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15.75" customHeight="1" x14ac:dyDescent="0.3">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15.75" customHeight="1" x14ac:dyDescent="0.3">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15.75" customHeight="1" x14ac:dyDescent="0.3">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15.75" customHeight="1" x14ac:dyDescent="0.3">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15.75" customHeight="1" x14ac:dyDescent="0.3">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15.75" customHeight="1" x14ac:dyDescent="0.3">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15.75" customHeight="1" x14ac:dyDescent="0.3">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15.75" customHeight="1" x14ac:dyDescent="0.3">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15.75" customHeight="1" x14ac:dyDescent="0.3">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15.75" customHeight="1" x14ac:dyDescent="0.3">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15.75" customHeight="1" x14ac:dyDescent="0.3">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15.75" customHeight="1" x14ac:dyDescent="0.3">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15.75" customHeight="1" x14ac:dyDescent="0.3">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15.75" customHeight="1" x14ac:dyDescent="0.3">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15.75" customHeight="1" x14ac:dyDescent="0.3">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15.75" customHeight="1" x14ac:dyDescent="0.3">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15.75" customHeight="1" x14ac:dyDescent="0.3">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15.75" customHeight="1" x14ac:dyDescent="0.3">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15.75" customHeight="1" x14ac:dyDescent="0.3">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15.75" customHeight="1" x14ac:dyDescent="0.3">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15.75" customHeight="1" x14ac:dyDescent="0.3">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15.75" customHeight="1" x14ac:dyDescent="0.3">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15.75" customHeight="1" x14ac:dyDescent="0.3">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15.75" customHeight="1" x14ac:dyDescent="0.3">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15.75" customHeight="1" x14ac:dyDescent="0.3">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15.75" customHeight="1" x14ac:dyDescent="0.3">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15.75" customHeight="1" x14ac:dyDescent="0.3">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15.75" customHeight="1" x14ac:dyDescent="0.3">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15.75" customHeight="1" x14ac:dyDescent="0.3">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15.75" customHeight="1" x14ac:dyDescent="0.3">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15.75" customHeight="1" x14ac:dyDescent="0.3">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15.75" customHeight="1" x14ac:dyDescent="0.3">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15.75" customHeight="1" x14ac:dyDescent="0.3">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15.75" customHeight="1" x14ac:dyDescent="0.3">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15.75" customHeight="1" x14ac:dyDescent="0.3">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15.75" customHeight="1" x14ac:dyDescent="0.3">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15.75" customHeight="1" x14ac:dyDescent="0.3">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15.75" customHeight="1" x14ac:dyDescent="0.3">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15.75" customHeight="1" x14ac:dyDescent="0.3">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15.75" customHeight="1" x14ac:dyDescent="0.3">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15.75" customHeight="1" x14ac:dyDescent="0.3">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15.75" customHeight="1" x14ac:dyDescent="0.3">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15.75" customHeight="1" x14ac:dyDescent="0.3">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15.75" customHeight="1" x14ac:dyDescent="0.3">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15.75" customHeight="1" x14ac:dyDescent="0.3">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15.75" customHeight="1" x14ac:dyDescent="0.3">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15.75" customHeight="1" x14ac:dyDescent="0.3">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15.75" customHeight="1" x14ac:dyDescent="0.3">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15.75" customHeight="1"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15.75" customHeight="1"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15.75" customHeight="1"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15.75" customHeight="1"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15.75" customHeight="1"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15.75" customHeight="1"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15.75" customHeight="1"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15.75" customHeight="1"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15.75" customHeight="1"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15.75" customHeight="1"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15.75" customHeight="1"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15.75" customHeight="1"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15.75" customHeight="1"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15.75" customHeight="1"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15.75" customHeight="1"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15.75" customHeight="1"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15.75" customHeight="1"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15.75" customHeight="1"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15.75" customHeight="1"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15.75" customHeight="1"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15.75" customHeight="1"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15.75" customHeight="1"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15.75" customHeight="1"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15.75" customHeight="1"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15.75" customHeight="1"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15.75" customHeight="1"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15.75" customHeight="1"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15.75" customHeight="1"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15.75" customHeight="1"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15.75" customHeight="1"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15.75" customHeight="1"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15.75" customHeight="1"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15.75" customHeight="1"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15.75" customHeight="1"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15.75" customHeight="1"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15.75" customHeight="1"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15.75" customHeight="1"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15.75" customHeight="1"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15.75" customHeight="1"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15.75" customHeight="1"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15.75" customHeight="1"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15.75" customHeight="1"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15.75" customHeight="1"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15.75" customHeight="1"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15.75" customHeight="1"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15.75" customHeight="1"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15.75" customHeight="1"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15.75" customHeight="1"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15.75" customHeight="1"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15.75" customHeight="1"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15.75" customHeight="1"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15.75" customHeight="1"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15.75" customHeight="1"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15.75" customHeight="1"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15.75" customHeight="1"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15.75" customHeight="1"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15.75" customHeight="1"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15.75" customHeight="1"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15.75" customHeight="1"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15.75" customHeight="1"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15.75" customHeight="1"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15.75" customHeight="1"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15.75" customHeight="1"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15.75" customHeight="1"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15.75" customHeight="1"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15.75" customHeight="1"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15.75" customHeight="1"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15.75" customHeight="1"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15.75" customHeight="1"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15.75" customHeight="1"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15.75" customHeight="1"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15.75" customHeight="1"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15.75" customHeight="1"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15.75" customHeight="1"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15.75" customHeight="1"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15.75" customHeight="1"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15.75" customHeight="1"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15.75" customHeight="1"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15.75" customHeight="1"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15.75" customHeight="1"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15.75" customHeight="1"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15.75" customHeight="1"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15.75" customHeight="1"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15.75" customHeight="1"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15.75" customHeight="1"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15.75" customHeight="1"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15.75" customHeight="1"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15.75" customHeight="1"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15.75" customHeight="1"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15.75" customHeight="1"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15.75" customHeight="1"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15.75" customHeight="1"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15.75" customHeight="1"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15.75" customHeight="1"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15.75" customHeight="1"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15.75" customHeight="1"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15.75" customHeight="1"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15.75" customHeight="1"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15.75" customHeight="1"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15.75" customHeight="1"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15.75" customHeight="1" x14ac:dyDescent="0.3">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row>
    <row r="222" spans="1:26" ht="15.75" customHeight="1" x14ac:dyDescent="0.3">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row>
    <row r="223" spans="1:26" ht="15.75" customHeight="1" x14ac:dyDescent="0.3">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row>
    <row r="224" spans="1:26" ht="15.75" customHeight="1" x14ac:dyDescent="0.3">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row>
    <row r="225" spans="1:26" ht="15.75" customHeight="1" x14ac:dyDescent="0.3">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row>
    <row r="226" spans="1:26" ht="15.75" customHeight="1" x14ac:dyDescent="0.3">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row>
    <row r="227" spans="1:26" ht="15.75" customHeight="1" x14ac:dyDescent="0.3">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row>
    <row r="228" spans="1:26" ht="15.75" customHeight="1" x14ac:dyDescent="0.3">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row>
    <row r="229" spans="1:26" ht="15.75" customHeight="1" x14ac:dyDescent="0.3">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row>
    <row r="230" spans="1:26" ht="15.75" customHeight="1" x14ac:dyDescent="0.3">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row>
    <row r="231" spans="1:26" ht="15.75" customHeight="1" x14ac:dyDescent="0.3">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row>
    <row r="232" spans="1:26" ht="15.75" customHeight="1" x14ac:dyDescent="0.3">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row>
    <row r="233" spans="1:26" ht="15.75" customHeight="1" x14ac:dyDescent="0.3"/>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4">
    <mergeCell ref="D14:D17"/>
    <mergeCell ref="E14:G15"/>
    <mergeCell ref="B25:B28"/>
    <mergeCell ref="C25:C28"/>
    <mergeCell ref="D25:D28"/>
    <mergeCell ref="E25:G25"/>
    <mergeCell ref="E26:G26"/>
    <mergeCell ref="B14:B17"/>
    <mergeCell ref="C14:C17"/>
    <mergeCell ref="B3:B6"/>
    <mergeCell ref="C3:C6"/>
    <mergeCell ref="D3:D6"/>
    <mergeCell ref="E3:E6"/>
    <mergeCell ref="F3:H4"/>
  </mergeCells>
  <pageMargins left="0.7" right="0.7" top="0.75" bottom="0.75" header="0" footer="0"/>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Z1000"/>
  <sheetViews>
    <sheetView workbookViewId="0"/>
  </sheetViews>
  <sheetFormatPr defaultColWidth="11.19921875" defaultRowHeight="15" customHeight="1" x14ac:dyDescent="0.3"/>
  <cols>
    <col min="1" max="1" width="9.19921875" customWidth="1"/>
    <col min="2" max="2" width="16.69921875" customWidth="1"/>
    <col min="3" max="7" width="9.19921875" customWidth="1"/>
    <col min="8" max="26" width="12.09765625" customWidth="1"/>
  </cols>
  <sheetData>
    <row r="1" spans="1:26" ht="15.6" x14ac:dyDescent="0.3">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1:26" ht="15.6" x14ac:dyDescent="0.3">
      <c r="A2" s="114"/>
      <c r="B2" s="115" t="s">
        <v>399</v>
      </c>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26" ht="15.6" x14ac:dyDescent="0.3">
      <c r="A3" s="114"/>
      <c r="B3" s="115"/>
      <c r="C3" s="114"/>
      <c r="D3" s="114"/>
      <c r="E3" s="114"/>
      <c r="F3" s="114"/>
      <c r="G3" s="114"/>
      <c r="H3" s="114"/>
      <c r="I3" s="114"/>
      <c r="J3" s="114"/>
      <c r="K3" s="114"/>
      <c r="L3" s="114"/>
      <c r="M3" s="114"/>
      <c r="N3" s="114"/>
      <c r="O3" s="114"/>
      <c r="P3" s="114"/>
      <c r="Q3" s="114"/>
      <c r="R3" s="114"/>
      <c r="S3" s="114"/>
      <c r="T3" s="114"/>
      <c r="U3" s="114"/>
      <c r="V3" s="114"/>
      <c r="W3" s="114"/>
      <c r="X3" s="114"/>
      <c r="Y3" s="114"/>
      <c r="Z3" s="114"/>
    </row>
    <row r="4" spans="1:26" ht="16.5" customHeight="1" x14ac:dyDescent="0.3">
      <c r="A4" s="114"/>
      <c r="B4" s="380" t="s">
        <v>381</v>
      </c>
      <c r="C4" s="380" t="s">
        <v>340</v>
      </c>
      <c r="D4" s="380" t="s">
        <v>382</v>
      </c>
      <c r="E4" s="381" t="s">
        <v>400</v>
      </c>
      <c r="F4" s="331"/>
      <c r="G4" s="328"/>
      <c r="H4" s="114"/>
      <c r="I4" s="114"/>
      <c r="J4" s="114"/>
      <c r="K4" s="114"/>
      <c r="L4" s="114"/>
      <c r="M4" s="114"/>
      <c r="N4" s="114"/>
      <c r="O4" s="114"/>
      <c r="P4" s="114"/>
      <c r="Q4" s="114"/>
      <c r="R4" s="114"/>
      <c r="S4" s="114"/>
      <c r="T4" s="114"/>
      <c r="U4" s="114"/>
      <c r="V4" s="114"/>
      <c r="W4" s="114"/>
      <c r="X4" s="114"/>
      <c r="Y4" s="114"/>
      <c r="Z4" s="114"/>
    </row>
    <row r="5" spans="1:26" ht="15.6" x14ac:dyDescent="0.3">
      <c r="A5" s="114"/>
      <c r="B5" s="326"/>
      <c r="C5" s="326"/>
      <c r="D5" s="326"/>
      <c r="E5" s="329"/>
      <c r="F5" s="332"/>
      <c r="G5" s="330"/>
      <c r="H5" s="114"/>
      <c r="I5" s="114"/>
      <c r="J5" s="114"/>
      <c r="K5" s="114"/>
      <c r="L5" s="114"/>
      <c r="M5" s="114"/>
      <c r="N5" s="114"/>
      <c r="O5" s="114"/>
      <c r="P5" s="114"/>
      <c r="Q5" s="114"/>
      <c r="R5" s="114"/>
      <c r="S5" s="114"/>
      <c r="T5" s="114"/>
      <c r="U5" s="114"/>
      <c r="V5" s="114"/>
      <c r="W5" s="114"/>
      <c r="X5" s="114"/>
      <c r="Y5" s="114"/>
      <c r="Z5" s="114"/>
    </row>
    <row r="6" spans="1:26" ht="15.6" x14ac:dyDescent="0.3">
      <c r="A6" s="114"/>
      <c r="B6" s="359"/>
      <c r="C6" s="359"/>
      <c r="D6" s="359"/>
      <c r="E6" s="190" t="s">
        <v>401</v>
      </c>
      <c r="F6" s="190" t="s">
        <v>402</v>
      </c>
      <c r="G6" s="190" t="s">
        <v>403</v>
      </c>
      <c r="H6" s="114"/>
      <c r="I6" s="114"/>
      <c r="J6" s="114"/>
      <c r="K6" s="114"/>
      <c r="L6" s="114"/>
      <c r="M6" s="114"/>
      <c r="N6" s="114"/>
      <c r="O6" s="114"/>
      <c r="P6" s="114"/>
      <c r="Q6" s="114"/>
      <c r="R6" s="114"/>
      <c r="S6" s="114"/>
      <c r="T6" s="114"/>
      <c r="U6" s="114"/>
      <c r="V6" s="114"/>
      <c r="W6" s="114"/>
      <c r="X6" s="114"/>
      <c r="Y6" s="114"/>
      <c r="Z6" s="114"/>
    </row>
    <row r="7" spans="1:26" ht="15.6" x14ac:dyDescent="0.3">
      <c r="A7" s="114"/>
      <c r="B7" s="76">
        <v>1</v>
      </c>
      <c r="C7" s="77">
        <v>2</v>
      </c>
      <c r="D7" s="77">
        <v>3</v>
      </c>
      <c r="E7" s="77">
        <v>4</v>
      </c>
      <c r="F7" s="77">
        <v>5</v>
      </c>
      <c r="G7" s="77">
        <v>6</v>
      </c>
      <c r="H7" s="114"/>
      <c r="I7" s="114"/>
      <c r="J7" s="114"/>
      <c r="K7" s="114"/>
      <c r="L7" s="114"/>
      <c r="M7" s="114"/>
      <c r="N7" s="114"/>
      <c r="O7" s="114"/>
      <c r="P7" s="114"/>
      <c r="Q7" s="114"/>
      <c r="R7" s="114"/>
      <c r="S7" s="114"/>
      <c r="T7" s="114"/>
      <c r="U7" s="114"/>
      <c r="V7" s="114"/>
      <c r="W7" s="114"/>
      <c r="X7" s="114"/>
      <c r="Y7" s="114"/>
      <c r="Z7" s="114"/>
    </row>
    <row r="8" spans="1:26" ht="15.6" x14ac:dyDescent="0.3">
      <c r="A8" s="114"/>
      <c r="B8" s="151" t="s">
        <v>129</v>
      </c>
      <c r="C8" s="133"/>
      <c r="D8" s="133"/>
      <c r="E8" s="133"/>
      <c r="F8" s="133"/>
      <c r="G8" s="133"/>
      <c r="H8" s="114"/>
      <c r="I8" s="114"/>
      <c r="J8" s="114"/>
      <c r="K8" s="114"/>
      <c r="L8" s="114"/>
      <c r="M8" s="114"/>
      <c r="N8" s="114"/>
      <c r="O8" s="114"/>
      <c r="P8" s="114"/>
      <c r="Q8" s="114"/>
      <c r="R8" s="114"/>
      <c r="S8" s="114"/>
      <c r="T8" s="114"/>
      <c r="U8" s="114"/>
      <c r="V8" s="114"/>
      <c r="W8" s="114"/>
      <c r="X8" s="114"/>
      <c r="Y8" s="114"/>
      <c r="Z8" s="114"/>
    </row>
    <row r="9" spans="1:26" ht="15.6" x14ac:dyDescent="0.3">
      <c r="A9" s="114"/>
      <c r="B9" s="151" t="s">
        <v>130</v>
      </c>
      <c r="C9" s="133"/>
      <c r="D9" s="133"/>
      <c r="E9" s="133"/>
      <c r="F9" s="133"/>
      <c r="G9" s="133"/>
      <c r="H9" s="114"/>
      <c r="I9" s="114"/>
      <c r="J9" s="114"/>
      <c r="K9" s="114"/>
      <c r="L9" s="114"/>
      <c r="M9" s="114"/>
      <c r="N9" s="114"/>
      <c r="O9" s="114"/>
      <c r="P9" s="114"/>
      <c r="Q9" s="114"/>
      <c r="R9" s="114"/>
      <c r="S9" s="114"/>
      <c r="T9" s="114"/>
      <c r="U9" s="114"/>
      <c r="V9" s="114"/>
      <c r="W9" s="114"/>
      <c r="X9" s="114"/>
      <c r="Y9" s="114"/>
      <c r="Z9" s="114"/>
    </row>
    <row r="10" spans="1:26" ht="15.6" x14ac:dyDescent="0.3">
      <c r="A10" s="114"/>
      <c r="B10" s="151" t="s">
        <v>131</v>
      </c>
      <c r="C10" s="133"/>
      <c r="D10" s="133"/>
      <c r="E10" s="133"/>
      <c r="F10" s="133"/>
      <c r="G10" s="133"/>
      <c r="H10" s="114"/>
      <c r="I10" s="114"/>
      <c r="J10" s="114"/>
      <c r="K10" s="114"/>
      <c r="L10" s="114"/>
      <c r="M10" s="114"/>
      <c r="N10" s="114"/>
      <c r="O10" s="114"/>
      <c r="P10" s="114"/>
      <c r="Q10" s="114"/>
      <c r="R10" s="114"/>
      <c r="S10" s="114"/>
      <c r="T10" s="114"/>
      <c r="U10" s="114"/>
      <c r="V10" s="114"/>
      <c r="W10" s="114"/>
      <c r="X10" s="114"/>
      <c r="Y10" s="114"/>
      <c r="Z10" s="114"/>
    </row>
    <row r="11" spans="1:26" ht="15.6" x14ac:dyDescent="0.3">
      <c r="A11" s="114"/>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row>
    <row r="12" spans="1:26" ht="15.6" x14ac:dyDescent="0.3">
      <c r="A12" s="114"/>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row>
    <row r="13" spans="1:26" ht="15.6" x14ac:dyDescent="0.3">
      <c r="A13" s="114"/>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row>
    <row r="14" spans="1:26" ht="15.6" x14ac:dyDescent="0.3">
      <c r="A14" s="114"/>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row>
    <row r="15" spans="1:26" ht="15.6" x14ac:dyDescent="0.3">
      <c r="A15" s="114"/>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row>
    <row r="16" spans="1:26" ht="15.6" x14ac:dyDescent="0.3">
      <c r="A16" s="11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row>
    <row r="17" spans="1:26" ht="15.6" x14ac:dyDescent="0.3">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row>
    <row r="18" spans="1:26" ht="15.6" x14ac:dyDescent="0.3">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row>
    <row r="19" spans="1:26" ht="15.6" x14ac:dyDescent="0.3">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row>
    <row r="20" spans="1:26" ht="15.6" x14ac:dyDescent="0.3">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row>
    <row r="21" spans="1:26" ht="15.75" customHeight="1" x14ac:dyDescent="0.3">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row>
    <row r="22" spans="1:26" ht="15.75" customHeight="1" x14ac:dyDescent="0.3">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row>
    <row r="23" spans="1:26" ht="15.75" customHeight="1" x14ac:dyDescent="0.3">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row>
    <row r="24" spans="1:26" ht="15.75" customHeight="1" x14ac:dyDescent="0.3">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row>
    <row r="25" spans="1:26" ht="15.75" customHeight="1" x14ac:dyDescent="0.3">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row>
    <row r="26" spans="1:26" ht="15.75" customHeight="1" x14ac:dyDescent="0.3">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spans="1:26" ht="15.75" customHeight="1" x14ac:dyDescent="0.3">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1:26" ht="15.75" customHeight="1" x14ac:dyDescent="0.3">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spans="1:26" ht="15.75" customHeight="1" x14ac:dyDescent="0.3">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1:26" ht="15.75" customHeight="1" x14ac:dyDescent="0.3">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ht="15.75" customHeight="1" x14ac:dyDescent="0.3">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ht="15.75" customHeight="1" x14ac:dyDescent="0.3">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1:26" ht="15.75" customHeight="1" x14ac:dyDescent="0.3">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ht="15.75" customHeight="1" x14ac:dyDescent="0.3">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1:26" ht="15.75" customHeight="1" x14ac:dyDescent="0.3">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ht="15.75" customHeight="1" x14ac:dyDescent="0.3">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ht="15.75" customHeight="1" x14ac:dyDescent="0.3">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ht="15.75" customHeight="1" x14ac:dyDescent="0.3">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1:26" ht="15.75" customHeight="1" x14ac:dyDescent="0.3">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ht="15.75" customHeight="1" x14ac:dyDescent="0.3">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ht="15.75" customHeight="1" x14ac:dyDescent="0.3">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ht="15.75" customHeight="1" x14ac:dyDescent="0.3">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15.75" customHeight="1" x14ac:dyDescent="0.3">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15.75" customHeight="1" x14ac:dyDescent="0.3">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15.75" customHeight="1" x14ac:dyDescent="0.3">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15.75" customHeight="1" x14ac:dyDescent="0.3">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15.75" customHeight="1" x14ac:dyDescent="0.3">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15.75" customHeight="1" x14ac:dyDescent="0.3">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15.75" customHeight="1" x14ac:dyDescent="0.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15.75" customHeight="1" x14ac:dyDescent="0.3">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15.75" customHeight="1" x14ac:dyDescent="0.3">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15.75" customHeigh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15.75" customHeight="1" x14ac:dyDescent="0.3">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15.75" customHeight="1" x14ac:dyDescent="0.3">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15.75" customHeight="1" x14ac:dyDescent="0.3">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15.75" customHeight="1" x14ac:dyDescent="0.3">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15.75" customHeight="1" x14ac:dyDescent="0.3">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15.75" customHeight="1" x14ac:dyDescent="0.3">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15.75" customHeight="1" x14ac:dyDescent="0.3">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15.75" customHeight="1" x14ac:dyDescent="0.3">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15.75" customHeight="1" x14ac:dyDescent="0.3">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15.75" customHeight="1" x14ac:dyDescent="0.3">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15.75" customHeight="1" x14ac:dyDescent="0.3">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15.75" customHeight="1" x14ac:dyDescent="0.3">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15.75" customHeight="1" x14ac:dyDescent="0.3">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15.75" customHeight="1" x14ac:dyDescent="0.3">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15.75" customHeight="1" x14ac:dyDescent="0.3">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15.75" customHeight="1" x14ac:dyDescent="0.3">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15.75" customHeight="1" x14ac:dyDescent="0.3">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15.75" customHeight="1" x14ac:dyDescent="0.3">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15.75" customHeight="1" x14ac:dyDescent="0.3">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15.75" customHeight="1" x14ac:dyDescent="0.3">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15.75" customHeight="1" x14ac:dyDescent="0.3">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15.75" customHeight="1" x14ac:dyDescent="0.3">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15.75" customHeight="1" x14ac:dyDescent="0.3">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15.75" customHeight="1" x14ac:dyDescent="0.3">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15.75" customHeight="1" x14ac:dyDescent="0.3">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15.75" customHeight="1" x14ac:dyDescent="0.3">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15.75" customHeight="1" x14ac:dyDescent="0.3">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15.75" customHeight="1" x14ac:dyDescent="0.3">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15.75" customHeight="1" x14ac:dyDescent="0.3">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15.75" customHeight="1" x14ac:dyDescent="0.3">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15.75" customHeight="1" x14ac:dyDescent="0.3">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15.75" customHeight="1" x14ac:dyDescent="0.3">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15.75" customHeight="1" x14ac:dyDescent="0.3">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15.75" customHeight="1" x14ac:dyDescent="0.3">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15.75" customHeight="1" x14ac:dyDescent="0.3">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15.75" customHeight="1" x14ac:dyDescent="0.3">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15.75" customHeight="1" x14ac:dyDescent="0.3">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15.75" customHeight="1" x14ac:dyDescent="0.3">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15.75" customHeight="1" x14ac:dyDescent="0.3">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15.75" customHeight="1" x14ac:dyDescent="0.3">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15.75" customHeight="1" x14ac:dyDescent="0.3">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15.75" customHeight="1" x14ac:dyDescent="0.3">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15.75" customHeight="1" x14ac:dyDescent="0.3">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15.75" customHeight="1" x14ac:dyDescent="0.3">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15.75" customHeight="1" x14ac:dyDescent="0.3">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15.75" customHeight="1" x14ac:dyDescent="0.3">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15.75" customHeight="1" x14ac:dyDescent="0.3">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15.75" customHeight="1" x14ac:dyDescent="0.3">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15.75" customHeight="1" x14ac:dyDescent="0.3">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15.75" customHeight="1" x14ac:dyDescent="0.3">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15.75" customHeight="1" x14ac:dyDescent="0.3">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15.75" customHeight="1" x14ac:dyDescent="0.3">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15.75" customHeight="1" x14ac:dyDescent="0.3">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15.75" customHeight="1" x14ac:dyDescent="0.3">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15.75" customHeight="1" x14ac:dyDescent="0.3">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15.75" customHeight="1" x14ac:dyDescent="0.3">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15.75" customHeight="1" x14ac:dyDescent="0.3">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15.75" customHeight="1" x14ac:dyDescent="0.3">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15.75" customHeight="1" x14ac:dyDescent="0.3">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15.75" customHeight="1" x14ac:dyDescent="0.3">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15.75" customHeight="1" x14ac:dyDescent="0.3">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15.75" customHeight="1" x14ac:dyDescent="0.3">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15.75" customHeight="1" x14ac:dyDescent="0.3">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15.75" customHeight="1" x14ac:dyDescent="0.3">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15.75" customHeight="1" x14ac:dyDescent="0.3">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15.75" customHeight="1" x14ac:dyDescent="0.3">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15.75" customHeight="1" x14ac:dyDescent="0.3">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15.75" customHeight="1" x14ac:dyDescent="0.3">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15.75" customHeight="1"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15.75" customHeight="1"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15.75" customHeight="1"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15.75" customHeight="1"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15.75" customHeight="1"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15.75" customHeight="1"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15.75" customHeight="1"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15.75" customHeight="1"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15.75" customHeight="1"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15.75" customHeight="1"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15.75" customHeight="1"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15.75" customHeight="1"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15.75" customHeight="1"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15.75" customHeight="1"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15.75" customHeight="1"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15.75" customHeight="1"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15.75" customHeight="1"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15.75" customHeight="1"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15.75" customHeight="1"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15.75" customHeight="1"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15.75" customHeight="1"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15.75" customHeight="1"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15.75" customHeight="1"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15.75" customHeight="1"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15.75" customHeight="1"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15.75" customHeight="1"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15.75" customHeight="1"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15.75" customHeight="1"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15.75" customHeight="1"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15.75" customHeight="1"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15.75" customHeight="1"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15.75" customHeight="1"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15.75" customHeight="1"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15.75" customHeight="1"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15.75" customHeight="1"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15.75" customHeight="1"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15.75" customHeight="1"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15.75" customHeight="1"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15.75" customHeight="1"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15.75" customHeight="1"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15.75" customHeight="1"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15.75" customHeight="1"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15.75" customHeight="1"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15.75" customHeight="1"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15.75" customHeight="1"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15.75" customHeight="1"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15.75" customHeight="1"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15.75" customHeight="1"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15.75" customHeight="1"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15.75" customHeight="1"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15.75" customHeight="1"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15.75" customHeight="1"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15.75" customHeight="1"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15.75" customHeight="1"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15.75" customHeight="1"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15.75" customHeight="1"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15.75" customHeight="1"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15.75" customHeight="1"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15.75" customHeight="1"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15.75" customHeight="1"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15.75" customHeight="1"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15.75" customHeight="1"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15.75" customHeight="1"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15.75" customHeight="1"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15.75" customHeight="1"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15.75" customHeight="1"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15.75" customHeight="1"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15.75" customHeight="1"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15.75" customHeight="1"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15.75" customHeight="1"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15.75" customHeight="1"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15.75" customHeight="1"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15.75" customHeight="1"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15.75" customHeight="1"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15.75" customHeight="1"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15.75" customHeight="1"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15.75" customHeight="1"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15.75" customHeight="1"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15.75" customHeight="1"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15.75" customHeight="1"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15.75" customHeight="1"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15.75" customHeight="1"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15.75" customHeight="1"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15.75" customHeight="1"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15.75" customHeight="1"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15.75" customHeight="1"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15.75" customHeight="1"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15.75" customHeight="1"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15.75" customHeight="1"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15.75" customHeight="1"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15.75" customHeight="1"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15.75" customHeight="1"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15.75" customHeight="1"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15.75" customHeight="1"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15.75" customHeight="1"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15.75" customHeight="1"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15.75" customHeight="1"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15.75" customHeight="1"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15.75" customHeight="1"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15.75" customHeight="1"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15.75" customHeight="1" x14ac:dyDescent="0.3"/>
    <row r="222" spans="1:26" ht="15.75" customHeight="1" x14ac:dyDescent="0.3"/>
    <row r="223" spans="1:26" ht="15.75" customHeight="1" x14ac:dyDescent="0.3"/>
    <row r="224" spans="1:2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4">
    <mergeCell ref="B4:B6"/>
    <mergeCell ref="C4:C6"/>
    <mergeCell ref="D4:D6"/>
    <mergeCell ref="E4:G5"/>
  </mergeCells>
  <pageMargins left="0.7" right="0.7" top="0.75" bottom="0.75" header="0" footer="0"/>
  <pageSetup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Z1000"/>
  <sheetViews>
    <sheetView workbookViewId="0"/>
  </sheetViews>
  <sheetFormatPr defaultColWidth="11.19921875" defaultRowHeight="15" customHeight="1" x14ac:dyDescent="0.3"/>
  <cols>
    <col min="1" max="4" width="9.19921875" customWidth="1"/>
    <col min="5" max="5" width="13.296875" customWidth="1"/>
    <col min="6" max="6" width="11.296875" customWidth="1"/>
    <col min="7" max="7" width="11.69921875" customWidth="1"/>
    <col min="8" max="26" width="12.09765625" customWidth="1"/>
  </cols>
  <sheetData>
    <row r="1" spans="1:26" ht="15.6" x14ac:dyDescent="0.3">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1:26" ht="15.6" x14ac:dyDescent="0.3">
      <c r="A2" s="114"/>
      <c r="B2" s="115" t="s">
        <v>404</v>
      </c>
      <c r="C2" s="115"/>
      <c r="D2" s="114"/>
      <c r="E2" s="114"/>
      <c r="F2" s="114"/>
      <c r="G2" s="114"/>
      <c r="H2" s="114"/>
      <c r="I2" s="114"/>
      <c r="J2" s="114"/>
      <c r="K2" s="114"/>
      <c r="L2" s="114"/>
      <c r="M2" s="114"/>
      <c r="N2" s="114"/>
      <c r="O2" s="114"/>
      <c r="P2" s="114"/>
      <c r="Q2" s="114"/>
      <c r="R2" s="114"/>
      <c r="S2" s="114"/>
      <c r="T2" s="114"/>
      <c r="U2" s="114"/>
      <c r="V2" s="114"/>
      <c r="W2" s="114"/>
      <c r="X2" s="114"/>
      <c r="Y2" s="114"/>
      <c r="Z2" s="114"/>
    </row>
    <row r="3" spans="1:26" ht="15.6" x14ac:dyDescent="0.3">
      <c r="A3" s="114"/>
      <c r="B3" s="115"/>
      <c r="C3" s="115"/>
      <c r="D3" s="114"/>
      <c r="E3" s="114"/>
      <c r="F3" s="114"/>
      <c r="G3" s="114"/>
      <c r="H3" s="114"/>
      <c r="I3" s="114"/>
      <c r="J3" s="114"/>
      <c r="K3" s="114"/>
      <c r="L3" s="114"/>
      <c r="M3" s="114"/>
      <c r="N3" s="114"/>
      <c r="O3" s="114"/>
      <c r="P3" s="114"/>
      <c r="Q3" s="114"/>
      <c r="R3" s="114"/>
      <c r="S3" s="114"/>
      <c r="T3" s="114"/>
      <c r="U3" s="114"/>
      <c r="V3" s="114"/>
      <c r="W3" s="114"/>
      <c r="X3" s="114"/>
      <c r="Y3" s="114"/>
      <c r="Z3" s="114"/>
    </row>
    <row r="4" spans="1:26" ht="39" customHeight="1" x14ac:dyDescent="0.3">
      <c r="A4" s="114"/>
      <c r="B4" s="380" t="s">
        <v>381</v>
      </c>
      <c r="C4" s="380" t="s">
        <v>340</v>
      </c>
      <c r="D4" s="380" t="s">
        <v>382</v>
      </c>
      <c r="E4" s="381" t="s">
        <v>405</v>
      </c>
      <c r="F4" s="331"/>
      <c r="G4" s="328"/>
      <c r="H4" s="114"/>
      <c r="I4" s="114"/>
      <c r="J4" s="114"/>
      <c r="K4" s="114"/>
      <c r="L4" s="114"/>
      <c r="M4" s="114"/>
      <c r="N4" s="114"/>
      <c r="O4" s="114"/>
      <c r="P4" s="114"/>
      <c r="Q4" s="114"/>
      <c r="R4" s="114"/>
      <c r="S4" s="114"/>
      <c r="T4" s="114"/>
      <c r="U4" s="114"/>
      <c r="V4" s="114"/>
      <c r="W4" s="114"/>
      <c r="X4" s="114"/>
      <c r="Y4" s="114"/>
      <c r="Z4" s="114"/>
    </row>
    <row r="5" spans="1:26" ht="15.6" x14ac:dyDescent="0.3">
      <c r="A5" s="114"/>
      <c r="B5" s="326"/>
      <c r="C5" s="326"/>
      <c r="D5" s="326"/>
      <c r="E5" s="329"/>
      <c r="F5" s="332"/>
      <c r="G5" s="330"/>
      <c r="H5" s="114"/>
      <c r="I5" s="114"/>
      <c r="J5" s="114"/>
      <c r="K5" s="114"/>
      <c r="L5" s="114"/>
      <c r="M5" s="114"/>
      <c r="N5" s="114"/>
      <c r="O5" s="114"/>
      <c r="P5" s="114"/>
      <c r="Q5" s="114"/>
      <c r="R5" s="114"/>
      <c r="S5" s="114"/>
      <c r="T5" s="114"/>
      <c r="U5" s="114"/>
      <c r="V5" s="114"/>
      <c r="W5" s="114"/>
      <c r="X5" s="114"/>
      <c r="Y5" s="114"/>
      <c r="Z5" s="114"/>
    </row>
    <row r="6" spans="1:26" ht="15" customHeight="1" x14ac:dyDescent="0.3">
      <c r="A6" s="114"/>
      <c r="B6" s="326"/>
      <c r="C6" s="326"/>
      <c r="D6" s="326"/>
      <c r="E6" s="380" t="s">
        <v>406</v>
      </c>
      <c r="F6" s="380" t="s">
        <v>407</v>
      </c>
      <c r="G6" s="380" t="s">
        <v>408</v>
      </c>
      <c r="H6" s="114"/>
      <c r="I6" s="114"/>
      <c r="J6" s="114"/>
      <c r="K6" s="114"/>
      <c r="L6" s="114"/>
      <c r="M6" s="114"/>
      <c r="N6" s="114"/>
      <c r="O6" s="114"/>
      <c r="P6" s="114"/>
      <c r="Q6" s="114"/>
      <c r="R6" s="114"/>
      <c r="S6" s="114"/>
      <c r="T6" s="114"/>
      <c r="U6" s="114"/>
      <c r="V6" s="114"/>
      <c r="W6" s="114"/>
      <c r="X6" s="114"/>
      <c r="Y6" s="114"/>
      <c r="Z6" s="114"/>
    </row>
    <row r="7" spans="1:26" ht="33" customHeight="1" x14ac:dyDescent="0.3">
      <c r="A7" s="114"/>
      <c r="B7" s="326"/>
      <c r="C7" s="326"/>
      <c r="D7" s="326"/>
      <c r="E7" s="326"/>
      <c r="F7" s="326"/>
      <c r="G7" s="326"/>
      <c r="H7" s="114"/>
      <c r="I7" s="114"/>
      <c r="J7" s="114"/>
      <c r="K7" s="114"/>
      <c r="L7" s="114"/>
      <c r="M7" s="114"/>
      <c r="N7" s="114"/>
      <c r="O7" s="114"/>
      <c r="P7" s="114"/>
      <c r="Q7" s="114"/>
      <c r="R7" s="114"/>
      <c r="S7" s="114"/>
      <c r="T7" s="114"/>
      <c r="U7" s="114"/>
      <c r="V7" s="114"/>
      <c r="W7" s="114"/>
      <c r="X7" s="114"/>
      <c r="Y7" s="114"/>
      <c r="Z7" s="114"/>
    </row>
    <row r="8" spans="1:26" ht="20.25" customHeight="1" x14ac:dyDescent="0.3">
      <c r="A8" s="114"/>
      <c r="B8" s="321"/>
      <c r="C8" s="321"/>
      <c r="D8" s="321"/>
      <c r="E8" s="321"/>
      <c r="F8" s="321"/>
      <c r="G8" s="321"/>
      <c r="H8" s="114"/>
      <c r="I8" s="114"/>
      <c r="J8" s="114"/>
      <c r="K8" s="114"/>
      <c r="L8" s="114"/>
      <c r="M8" s="114"/>
      <c r="N8" s="114"/>
      <c r="O8" s="114"/>
      <c r="P8" s="114"/>
      <c r="Q8" s="114"/>
      <c r="R8" s="114"/>
      <c r="S8" s="114"/>
      <c r="T8" s="114"/>
      <c r="U8" s="114"/>
      <c r="V8" s="114"/>
      <c r="W8" s="114"/>
      <c r="X8" s="114"/>
      <c r="Y8" s="114"/>
      <c r="Z8" s="114"/>
    </row>
    <row r="9" spans="1:26" ht="15.6" x14ac:dyDescent="0.3">
      <c r="A9" s="114"/>
      <c r="B9" s="76">
        <v>1</v>
      </c>
      <c r="C9" s="77">
        <v>2</v>
      </c>
      <c r="D9" s="77">
        <v>3</v>
      </c>
      <c r="E9" s="77">
        <v>4</v>
      </c>
      <c r="F9" s="77">
        <v>5</v>
      </c>
      <c r="G9" s="77">
        <v>6</v>
      </c>
      <c r="H9" s="114"/>
      <c r="I9" s="114"/>
      <c r="J9" s="114"/>
      <c r="K9" s="114"/>
      <c r="L9" s="114"/>
      <c r="M9" s="114"/>
      <c r="N9" s="114"/>
      <c r="O9" s="114"/>
      <c r="P9" s="114"/>
      <c r="Q9" s="114"/>
      <c r="R9" s="114"/>
      <c r="S9" s="114"/>
      <c r="T9" s="114"/>
      <c r="U9" s="114"/>
      <c r="V9" s="114"/>
      <c r="W9" s="114"/>
      <c r="X9" s="114"/>
      <c r="Y9" s="114"/>
      <c r="Z9" s="114"/>
    </row>
    <row r="10" spans="1:26" ht="15.6" x14ac:dyDescent="0.3">
      <c r="A10" s="114"/>
      <c r="B10" s="151" t="s">
        <v>129</v>
      </c>
      <c r="C10" s="182"/>
      <c r="D10" s="182">
        <v>30</v>
      </c>
      <c r="E10" s="182">
        <v>5</v>
      </c>
      <c r="F10" s="182"/>
      <c r="G10" s="182"/>
      <c r="H10" s="114"/>
      <c r="I10" s="114"/>
      <c r="J10" s="114"/>
      <c r="K10" s="114"/>
      <c r="L10" s="114"/>
      <c r="M10" s="114"/>
      <c r="N10" s="114"/>
      <c r="O10" s="114"/>
      <c r="P10" s="114"/>
      <c r="Q10" s="114"/>
      <c r="R10" s="114"/>
      <c r="S10" s="114"/>
      <c r="T10" s="114"/>
      <c r="U10" s="114"/>
      <c r="V10" s="114"/>
      <c r="W10" s="114"/>
      <c r="X10" s="114"/>
      <c r="Y10" s="114"/>
      <c r="Z10" s="114"/>
    </row>
    <row r="11" spans="1:26" ht="15.6" x14ac:dyDescent="0.3">
      <c r="A11" s="114"/>
      <c r="B11" s="151" t="s">
        <v>130</v>
      </c>
      <c r="C11" s="182">
        <v>1234</v>
      </c>
      <c r="D11" s="182"/>
      <c r="E11" s="182"/>
      <c r="F11" s="182">
        <v>8</v>
      </c>
      <c r="G11" s="182"/>
      <c r="H11" s="114"/>
      <c r="I11" s="114"/>
      <c r="J11" s="114"/>
      <c r="K11" s="114"/>
      <c r="L11" s="114"/>
      <c r="M11" s="114"/>
      <c r="N11" s="114"/>
      <c r="O11" s="114"/>
      <c r="P11" s="114"/>
      <c r="Q11" s="114"/>
      <c r="R11" s="114"/>
      <c r="S11" s="114"/>
      <c r="T11" s="114"/>
      <c r="U11" s="114"/>
      <c r="V11" s="114"/>
      <c r="W11" s="114"/>
      <c r="X11" s="114"/>
      <c r="Y11" s="114"/>
      <c r="Z11" s="114"/>
    </row>
    <row r="12" spans="1:26" ht="15.6" x14ac:dyDescent="0.3">
      <c r="A12" s="114"/>
      <c r="B12" s="152" t="s">
        <v>131</v>
      </c>
      <c r="C12" s="183"/>
      <c r="D12" s="183"/>
      <c r="E12" s="183"/>
      <c r="F12" s="183"/>
      <c r="G12" s="183">
        <v>7</v>
      </c>
      <c r="H12" s="114"/>
      <c r="I12" s="114"/>
      <c r="J12" s="114"/>
      <c r="K12" s="114"/>
      <c r="L12" s="114"/>
      <c r="M12" s="114"/>
      <c r="N12" s="114"/>
      <c r="O12" s="114"/>
      <c r="P12" s="114"/>
      <c r="Q12" s="114"/>
      <c r="R12" s="114"/>
      <c r="S12" s="114"/>
      <c r="T12" s="114"/>
      <c r="U12" s="114"/>
      <c r="V12" s="114"/>
      <c r="W12" s="114"/>
      <c r="X12" s="114"/>
      <c r="Y12" s="114"/>
      <c r="Z12" s="114"/>
    </row>
    <row r="13" spans="1:26" ht="15.6" x14ac:dyDescent="0.3">
      <c r="A13" s="114"/>
      <c r="B13" s="191" t="s">
        <v>134</v>
      </c>
      <c r="C13" s="182">
        <f t="shared" ref="C13:D13" si="0">SUM(C10:C12)</f>
        <v>1234</v>
      </c>
      <c r="D13" s="182">
        <f t="shared" si="0"/>
        <v>30</v>
      </c>
      <c r="E13" s="182">
        <f>SUM(D10:D12,E10:E12)</f>
        <v>35</v>
      </c>
      <c r="F13" s="182">
        <f>SUM(D10:D12,F10:F12)</f>
        <v>38</v>
      </c>
      <c r="G13" s="182">
        <f>SUM(D10:D12,G10:G12)</f>
        <v>37</v>
      </c>
      <c r="H13" s="114"/>
      <c r="I13" s="114"/>
      <c r="J13" s="114"/>
      <c r="K13" s="114"/>
      <c r="L13" s="114"/>
      <c r="M13" s="114"/>
      <c r="N13" s="114"/>
      <c r="O13" s="114"/>
      <c r="P13" s="114"/>
      <c r="Q13" s="114"/>
      <c r="R13" s="114"/>
      <c r="S13" s="114"/>
      <c r="T13" s="114"/>
      <c r="U13" s="114"/>
      <c r="V13" s="114"/>
      <c r="W13" s="114"/>
      <c r="X13" s="114"/>
      <c r="Y13" s="114"/>
      <c r="Z13" s="114"/>
    </row>
    <row r="14" spans="1:26" ht="15.6" x14ac:dyDescent="0.3">
      <c r="A14" s="114"/>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row>
    <row r="15" spans="1:26" ht="15.6" x14ac:dyDescent="0.3">
      <c r="A15" s="114"/>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row>
    <row r="16" spans="1:26" ht="15.6" x14ac:dyDescent="0.3">
      <c r="A16" s="11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row>
    <row r="17" spans="1:26" ht="15.6" x14ac:dyDescent="0.3">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row>
    <row r="18" spans="1:26" ht="15.6" x14ac:dyDescent="0.3">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row>
    <row r="19" spans="1:26" ht="15.6" x14ac:dyDescent="0.3">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row>
    <row r="20" spans="1:26" ht="15.6" x14ac:dyDescent="0.3">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row>
    <row r="21" spans="1:26" ht="15.75" customHeight="1" x14ac:dyDescent="0.3">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row>
    <row r="22" spans="1:26" ht="15.75" customHeight="1" x14ac:dyDescent="0.3">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row>
    <row r="23" spans="1:26" ht="15.75" customHeight="1" x14ac:dyDescent="0.3">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row>
    <row r="24" spans="1:26" ht="15.75" customHeight="1" x14ac:dyDescent="0.3">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row>
    <row r="25" spans="1:26" ht="15.75" customHeight="1" x14ac:dyDescent="0.3">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row>
    <row r="26" spans="1:26" ht="15.75" customHeight="1" x14ac:dyDescent="0.3">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spans="1:26" ht="15.75" customHeight="1" x14ac:dyDescent="0.3">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1:26" ht="15.75" customHeight="1" x14ac:dyDescent="0.3">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spans="1:26" ht="15.75" customHeight="1" x14ac:dyDescent="0.3">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1:26" ht="15.75" customHeight="1" x14ac:dyDescent="0.3">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ht="15.75" customHeight="1" x14ac:dyDescent="0.3">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ht="15.75" customHeight="1" x14ac:dyDescent="0.3">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1:26" ht="15.75" customHeight="1" x14ac:dyDescent="0.3">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ht="15.75" customHeight="1" x14ac:dyDescent="0.3">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1:26" ht="15.75" customHeight="1" x14ac:dyDescent="0.3">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ht="15.75" customHeight="1" x14ac:dyDescent="0.3">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ht="15.75" customHeight="1" x14ac:dyDescent="0.3">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ht="15.75" customHeight="1" x14ac:dyDescent="0.3">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1:26" ht="15.75" customHeight="1" x14ac:dyDescent="0.3">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ht="15.75" customHeight="1" x14ac:dyDescent="0.3">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ht="15.75" customHeight="1" x14ac:dyDescent="0.3">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ht="15.75" customHeight="1" x14ac:dyDescent="0.3">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15.75" customHeight="1" x14ac:dyDescent="0.3">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15.75" customHeight="1" x14ac:dyDescent="0.3">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15.75" customHeight="1" x14ac:dyDescent="0.3">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15.75" customHeight="1" x14ac:dyDescent="0.3">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15.75" customHeight="1" x14ac:dyDescent="0.3">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15.75" customHeight="1" x14ac:dyDescent="0.3">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15.75" customHeight="1" x14ac:dyDescent="0.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15.75" customHeight="1" x14ac:dyDescent="0.3">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15.75" customHeight="1" x14ac:dyDescent="0.3">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15.75" customHeigh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15.75" customHeight="1" x14ac:dyDescent="0.3">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15.75" customHeight="1" x14ac:dyDescent="0.3">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15.75" customHeight="1" x14ac:dyDescent="0.3">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15.75" customHeight="1" x14ac:dyDescent="0.3">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15.75" customHeight="1" x14ac:dyDescent="0.3">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15.75" customHeight="1" x14ac:dyDescent="0.3">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15.75" customHeight="1" x14ac:dyDescent="0.3">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15.75" customHeight="1" x14ac:dyDescent="0.3">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15.75" customHeight="1" x14ac:dyDescent="0.3">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15.75" customHeight="1" x14ac:dyDescent="0.3">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15.75" customHeight="1" x14ac:dyDescent="0.3">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15.75" customHeight="1" x14ac:dyDescent="0.3">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15.75" customHeight="1" x14ac:dyDescent="0.3">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15.75" customHeight="1" x14ac:dyDescent="0.3">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15.75" customHeight="1" x14ac:dyDescent="0.3">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15.75" customHeight="1" x14ac:dyDescent="0.3">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15.75" customHeight="1" x14ac:dyDescent="0.3">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15.75" customHeight="1" x14ac:dyDescent="0.3">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15.75" customHeight="1" x14ac:dyDescent="0.3">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15.75" customHeight="1" x14ac:dyDescent="0.3">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15.75" customHeight="1" x14ac:dyDescent="0.3">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15.75" customHeight="1" x14ac:dyDescent="0.3">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15.75" customHeight="1" x14ac:dyDescent="0.3">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15.75" customHeight="1" x14ac:dyDescent="0.3">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15.75" customHeight="1" x14ac:dyDescent="0.3">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15.75" customHeight="1" x14ac:dyDescent="0.3">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15.75" customHeight="1" x14ac:dyDescent="0.3">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15.75" customHeight="1" x14ac:dyDescent="0.3">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15.75" customHeight="1" x14ac:dyDescent="0.3">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15.75" customHeight="1" x14ac:dyDescent="0.3">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15.75" customHeight="1" x14ac:dyDescent="0.3">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15.75" customHeight="1" x14ac:dyDescent="0.3">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15.75" customHeight="1" x14ac:dyDescent="0.3">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15.75" customHeight="1" x14ac:dyDescent="0.3">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15.75" customHeight="1" x14ac:dyDescent="0.3">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15.75" customHeight="1" x14ac:dyDescent="0.3">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15.75" customHeight="1" x14ac:dyDescent="0.3">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15.75" customHeight="1" x14ac:dyDescent="0.3">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15.75" customHeight="1" x14ac:dyDescent="0.3">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15.75" customHeight="1" x14ac:dyDescent="0.3">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15.75" customHeight="1" x14ac:dyDescent="0.3">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15.75" customHeight="1" x14ac:dyDescent="0.3">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15.75" customHeight="1" x14ac:dyDescent="0.3">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15.75" customHeight="1" x14ac:dyDescent="0.3">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15.75" customHeight="1" x14ac:dyDescent="0.3">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15.75" customHeight="1" x14ac:dyDescent="0.3">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15.75" customHeight="1" x14ac:dyDescent="0.3">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15.75" customHeight="1" x14ac:dyDescent="0.3">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15.75" customHeight="1" x14ac:dyDescent="0.3">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15.75" customHeight="1" x14ac:dyDescent="0.3">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15.75" customHeight="1" x14ac:dyDescent="0.3">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15.75" customHeight="1" x14ac:dyDescent="0.3">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15.75" customHeight="1" x14ac:dyDescent="0.3">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15.75" customHeight="1" x14ac:dyDescent="0.3">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15.75" customHeight="1" x14ac:dyDescent="0.3">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15.75" customHeight="1" x14ac:dyDescent="0.3">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15.75" customHeight="1" x14ac:dyDescent="0.3">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15.75" customHeight="1" x14ac:dyDescent="0.3">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15.75" customHeight="1" x14ac:dyDescent="0.3">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15.75" customHeight="1" x14ac:dyDescent="0.3">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15.75" customHeight="1" x14ac:dyDescent="0.3">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15.75" customHeight="1" x14ac:dyDescent="0.3">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15.75" customHeight="1" x14ac:dyDescent="0.3">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15.75" customHeight="1" x14ac:dyDescent="0.3">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15.75" customHeight="1" x14ac:dyDescent="0.3">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15.75" customHeight="1" x14ac:dyDescent="0.3">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15.75" customHeight="1" x14ac:dyDescent="0.3">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15.75" customHeight="1" x14ac:dyDescent="0.3">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15.75" customHeight="1"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15.75" customHeight="1"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15.75" customHeight="1"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15.75" customHeight="1"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15.75" customHeight="1"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15.75" customHeight="1"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15.75" customHeight="1"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15.75" customHeight="1"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15.75" customHeight="1"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15.75" customHeight="1"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15.75" customHeight="1"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15.75" customHeight="1"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15.75" customHeight="1"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15.75" customHeight="1"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15.75" customHeight="1"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15.75" customHeight="1"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15.75" customHeight="1"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15.75" customHeight="1"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15.75" customHeight="1"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15.75" customHeight="1"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15.75" customHeight="1"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15.75" customHeight="1"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15.75" customHeight="1"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15.75" customHeight="1"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15.75" customHeight="1"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15.75" customHeight="1"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15.75" customHeight="1"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15.75" customHeight="1"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15.75" customHeight="1"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15.75" customHeight="1"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15.75" customHeight="1"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15.75" customHeight="1"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15.75" customHeight="1"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15.75" customHeight="1"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15.75" customHeight="1"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15.75" customHeight="1"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15.75" customHeight="1"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15.75" customHeight="1"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15.75" customHeight="1"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15.75" customHeight="1"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15.75" customHeight="1"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15.75" customHeight="1"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15.75" customHeight="1"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15.75" customHeight="1"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15.75" customHeight="1"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15.75" customHeight="1"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15.75" customHeight="1"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15.75" customHeight="1"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15.75" customHeight="1"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15.75" customHeight="1"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15.75" customHeight="1"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15.75" customHeight="1"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15.75" customHeight="1"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15.75" customHeight="1"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15.75" customHeight="1"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15.75" customHeight="1"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15.75" customHeight="1"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15.75" customHeight="1"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15.75" customHeight="1"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15.75" customHeight="1"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15.75" customHeight="1"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15.75" customHeight="1"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15.75" customHeight="1"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15.75" customHeight="1"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15.75" customHeight="1"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15.75" customHeight="1"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15.75" customHeight="1"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15.75" customHeight="1"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15.75" customHeight="1"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15.75" customHeight="1"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15.75" customHeight="1"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15.75" customHeight="1"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15.75" customHeight="1"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15.75" customHeight="1"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15.75" customHeight="1"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15.75" customHeight="1"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15.75" customHeight="1"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15.75" customHeight="1"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15.75" customHeight="1"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15.75" customHeight="1"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15.75" customHeight="1"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15.75" customHeight="1"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15.75" customHeight="1"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15.75" customHeight="1"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15.75" customHeight="1"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15.75" customHeight="1"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15.75" customHeight="1"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15.75" customHeight="1"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15.75" customHeight="1"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15.75" customHeight="1"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15.75" customHeight="1"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15.75" customHeight="1"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15.75" customHeight="1"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15.75" customHeight="1"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15.75" customHeight="1"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15.75" customHeight="1"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15.75" customHeight="1"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15.75" customHeight="1"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15.75" customHeight="1"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15.75" customHeight="1"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15.75" customHeight="1" x14ac:dyDescent="0.3"/>
    <row r="222" spans="1:26" ht="15.75" customHeight="1" x14ac:dyDescent="0.3"/>
    <row r="223" spans="1:26" ht="15.75" customHeight="1" x14ac:dyDescent="0.3"/>
    <row r="224" spans="1:2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
    <mergeCell ref="B4:B8"/>
    <mergeCell ref="C4:C8"/>
    <mergeCell ref="D4:D8"/>
    <mergeCell ref="E4:G5"/>
    <mergeCell ref="E6:E8"/>
    <mergeCell ref="F6:F8"/>
    <mergeCell ref="G6:G8"/>
  </mergeCells>
  <pageMargins left="0.7" right="0.7" top="0.75" bottom="0.75" header="0" footer="0"/>
  <pageSetup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Z1000"/>
  <sheetViews>
    <sheetView workbookViewId="0"/>
  </sheetViews>
  <sheetFormatPr defaultColWidth="11.19921875" defaultRowHeight="15" customHeight="1" x14ac:dyDescent="0.3"/>
  <cols>
    <col min="1" max="2" width="9.19921875" customWidth="1"/>
    <col min="3" max="3" width="20.8984375" customWidth="1"/>
    <col min="4" max="4" width="10" customWidth="1"/>
    <col min="5" max="8" width="9.19921875" customWidth="1"/>
    <col min="9" max="26" width="12.09765625" customWidth="1"/>
  </cols>
  <sheetData>
    <row r="1" spans="1:26" ht="15.6" x14ac:dyDescent="0.3">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1:26" ht="15.6" x14ac:dyDescent="0.3">
      <c r="A2" s="114"/>
      <c r="B2" s="115" t="s">
        <v>409</v>
      </c>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26" ht="15.6" x14ac:dyDescent="0.3">
      <c r="A3" s="114"/>
      <c r="B3" s="115"/>
      <c r="C3" s="114"/>
      <c r="D3" s="114"/>
      <c r="E3" s="114"/>
      <c r="F3" s="114"/>
      <c r="G3" s="114"/>
      <c r="H3" s="114"/>
      <c r="I3" s="114"/>
      <c r="J3" s="114"/>
      <c r="K3" s="114"/>
      <c r="L3" s="114"/>
      <c r="M3" s="114"/>
      <c r="N3" s="114"/>
      <c r="O3" s="114"/>
      <c r="P3" s="114"/>
      <c r="Q3" s="114"/>
      <c r="R3" s="114"/>
      <c r="S3" s="114"/>
      <c r="T3" s="114"/>
      <c r="U3" s="114"/>
      <c r="V3" s="114"/>
      <c r="W3" s="114"/>
      <c r="X3" s="114"/>
      <c r="Y3" s="114"/>
      <c r="Z3" s="114"/>
    </row>
    <row r="4" spans="1:26" ht="18.75" customHeight="1" x14ac:dyDescent="0.3">
      <c r="A4" s="114"/>
      <c r="B4" s="380" t="s">
        <v>94</v>
      </c>
      <c r="C4" s="380" t="s">
        <v>410</v>
      </c>
      <c r="D4" s="382" t="s">
        <v>411</v>
      </c>
      <c r="E4" s="354"/>
      <c r="F4" s="354"/>
      <c r="G4" s="355"/>
      <c r="H4" s="380" t="s">
        <v>314</v>
      </c>
      <c r="I4" s="114"/>
      <c r="J4" s="114"/>
      <c r="K4" s="114"/>
      <c r="L4" s="114"/>
      <c r="M4" s="114"/>
      <c r="N4" s="114"/>
      <c r="O4" s="114"/>
      <c r="P4" s="114"/>
      <c r="Q4" s="114"/>
      <c r="R4" s="114"/>
      <c r="S4" s="114"/>
      <c r="T4" s="114"/>
      <c r="U4" s="114"/>
      <c r="V4" s="114"/>
      <c r="W4" s="114"/>
      <c r="X4" s="114"/>
      <c r="Y4" s="114"/>
      <c r="Z4" s="114"/>
    </row>
    <row r="5" spans="1:26" ht="15.6" x14ac:dyDescent="0.3">
      <c r="A5" s="114"/>
      <c r="B5" s="326"/>
      <c r="C5" s="326"/>
      <c r="D5" s="383" t="s">
        <v>315</v>
      </c>
      <c r="E5" s="350"/>
      <c r="F5" s="350"/>
      <c r="G5" s="343"/>
      <c r="H5" s="326"/>
      <c r="I5" s="114"/>
      <c r="J5" s="114"/>
      <c r="K5" s="114"/>
      <c r="L5" s="114"/>
      <c r="M5" s="114"/>
      <c r="N5" s="114"/>
      <c r="O5" s="114"/>
      <c r="P5" s="114"/>
      <c r="Q5" s="114"/>
      <c r="R5" s="114"/>
      <c r="S5" s="114"/>
      <c r="T5" s="114"/>
      <c r="U5" s="114"/>
      <c r="V5" s="114"/>
      <c r="W5" s="114"/>
      <c r="X5" s="114"/>
      <c r="Y5" s="114"/>
      <c r="Z5" s="114"/>
    </row>
    <row r="6" spans="1:26" ht="15" customHeight="1" x14ac:dyDescent="0.3">
      <c r="A6" s="114"/>
      <c r="B6" s="326"/>
      <c r="C6" s="326"/>
      <c r="D6" s="380" t="s">
        <v>412</v>
      </c>
      <c r="E6" s="380" t="s">
        <v>317</v>
      </c>
      <c r="F6" s="380" t="s">
        <v>318</v>
      </c>
      <c r="G6" s="380" t="s">
        <v>319</v>
      </c>
      <c r="H6" s="326"/>
      <c r="I6" s="114"/>
      <c r="J6" s="114"/>
      <c r="K6" s="114"/>
      <c r="L6" s="114"/>
      <c r="M6" s="114"/>
      <c r="N6" s="114"/>
      <c r="O6" s="114"/>
      <c r="P6" s="114"/>
      <c r="Q6" s="114"/>
      <c r="R6" s="114"/>
      <c r="S6" s="114"/>
      <c r="T6" s="114"/>
      <c r="U6" s="114"/>
      <c r="V6" s="114"/>
      <c r="W6" s="114"/>
      <c r="X6" s="114"/>
      <c r="Y6" s="114"/>
      <c r="Z6" s="114"/>
    </row>
    <row r="7" spans="1:26" ht="15.6" x14ac:dyDescent="0.3">
      <c r="A7" s="114"/>
      <c r="B7" s="321"/>
      <c r="C7" s="321"/>
      <c r="D7" s="321"/>
      <c r="E7" s="321"/>
      <c r="F7" s="321"/>
      <c r="G7" s="321"/>
      <c r="H7" s="321"/>
      <c r="I7" s="114"/>
      <c r="J7" s="114"/>
      <c r="K7" s="114"/>
      <c r="L7" s="114"/>
      <c r="M7" s="114"/>
      <c r="N7" s="114"/>
      <c r="O7" s="114"/>
      <c r="P7" s="114"/>
      <c r="Q7" s="114"/>
      <c r="R7" s="114"/>
      <c r="S7" s="114"/>
      <c r="T7" s="114"/>
      <c r="U7" s="114"/>
      <c r="V7" s="114"/>
      <c r="W7" s="114"/>
      <c r="X7" s="114"/>
      <c r="Y7" s="114"/>
      <c r="Z7" s="114"/>
    </row>
    <row r="8" spans="1:26" ht="15.6" x14ac:dyDescent="0.3">
      <c r="A8" s="114"/>
      <c r="B8" s="76">
        <v>1</v>
      </c>
      <c r="C8" s="77">
        <v>2</v>
      </c>
      <c r="D8" s="77">
        <v>3</v>
      </c>
      <c r="E8" s="77">
        <v>4</v>
      </c>
      <c r="F8" s="77">
        <v>5</v>
      </c>
      <c r="G8" s="77">
        <v>6</v>
      </c>
      <c r="H8" s="77">
        <v>7</v>
      </c>
      <c r="I8" s="114"/>
      <c r="J8" s="114"/>
      <c r="K8" s="114"/>
      <c r="L8" s="114"/>
      <c r="M8" s="114"/>
      <c r="N8" s="114"/>
      <c r="O8" s="114"/>
      <c r="P8" s="114"/>
      <c r="Q8" s="114"/>
      <c r="R8" s="114"/>
      <c r="S8" s="114"/>
      <c r="T8" s="114"/>
      <c r="U8" s="114"/>
      <c r="V8" s="114"/>
      <c r="W8" s="114"/>
      <c r="X8" s="114"/>
      <c r="Y8" s="114"/>
      <c r="Z8" s="114"/>
    </row>
    <row r="9" spans="1:26" ht="15.6" x14ac:dyDescent="0.3">
      <c r="A9" s="114"/>
      <c r="B9" s="151">
        <v>1</v>
      </c>
      <c r="C9" s="144" t="s">
        <v>413</v>
      </c>
      <c r="D9" s="133"/>
      <c r="E9" s="133"/>
      <c r="F9" s="133"/>
      <c r="G9" s="133"/>
      <c r="H9" s="133"/>
      <c r="I9" s="114"/>
      <c r="J9" s="114"/>
      <c r="K9" s="114"/>
      <c r="L9" s="114"/>
      <c r="M9" s="114"/>
      <c r="N9" s="114"/>
      <c r="O9" s="114"/>
      <c r="P9" s="114"/>
      <c r="Q9" s="114"/>
      <c r="R9" s="114"/>
      <c r="S9" s="114"/>
      <c r="T9" s="114"/>
      <c r="U9" s="114"/>
      <c r="V9" s="114"/>
      <c r="W9" s="114"/>
      <c r="X9" s="114"/>
      <c r="Y9" s="114"/>
      <c r="Z9" s="114"/>
    </row>
    <row r="10" spans="1:26" ht="15.6" x14ac:dyDescent="0.3">
      <c r="A10" s="114"/>
      <c r="B10" s="361">
        <v>2</v>
      </c>
      <c r="C10" s="155" t="s">
        <v>414</v>
      </c>
      <c r="D10" s="358"/>
      <c r="E10" s="358"/>
      <c r="F10" s="358"/>
      <c r="G10" s="358"/>
      <c r="H10" s="358"/>
      <c r="I10" s="114"/>
      <c r="J10" s="114"/>
      <c r="K10" s="114"/>
      <c r="L10" s="114"/>
      <c r="M10" s="114"/>
      <c r="N10" s="114"/>
      <c r="O10" s="114"/>
      <c r="P10" s="114"/>
      <c r="Q10" s="114"/>
      <c r="R10" s="114"/>
      <c r="S10" s="114"/>
      <c r="T10" s="114"/>
      <c r="U10" s="114"/>
      <c r="V10" s="114"/>
      <c r="W10" s="114"/>
      <c r="X10" s="114"/>
      <c r="Y10" s="114"/>
      <c r="Z10" s="114"/>
    </row>
    <row r="11" spans="1:26" ht="15.6" x14ac:dyDescent="0.3">
      <c r="A11" s="114"/>
      <c r="B11" s="359"/>
      <c r="C11" s="144" t="s">
        <v>415</v>
      </c>
      <c r="D11" s="359"/>
      <c r="E11" s="359"/>
      <c r="F11" s="359"/>
      <c r="G11" s="359"/>
      <c r="H11" s="359"/>
      <c r="I11" s="114"/>
      <c r="J11" s="114"/>
      <c r="K11" s="114"/>
      <c r="L11" s="114"/>
      <c r="M11" s="114"/>
      <c r="N11" s="114"/>
      <c r="O11" s="114"/>
      <c r="P11" s="114"/>
      <c r="Q11" s="114"/>
      <c r="R11" s="114"/>
      <c r="S11" s="114"/>
      <c r="T11" s="114"/>
      <c r="U11" s="114"/>
      <c r="V11" s="114"/>
      <c r="W11" s="114"/>
      <c r="X11" s="114"/>
      <c r="Y11" s="114"/>
      <c r="Z11" s="114"/>
    </row>
    <row r="12" spans="1:26" ht="15.6" x14ac:dyDescent="0.3">
      <c r="A12" s="114"/>
      <c r="B12" s="361">
        <v>3</v>
      </c>
      <c r="C12" s="155" t="s">
        <v>416</v>
      </c>
      <c r="D12" s="358"/>
      <c r="E12" s="358"/>
      <c r="F12" s="358"/>
      <c r="G12" s="358"/>
      <c r="H12" s="358"/>
      <c r="I12" s="114"/>
      <c r="J12" s="114"/>
      <c r="K12" s="114"/>
      <c r="L12" s="114"/>
      <c r="M12" s="114"/>
      <c r="N12" s="114"/>
      <c r="O12" s="114"/>
      <c r="P12" s="114"/>
      <c r="Q12" s="114"/>
      <c r="R12" s="114"/>
      <c r="S12" s="114"/>
      <c r="T12" s="114"/>
      <c r="U12" s="114"/>
      <c r="V12" s="114"/>
      <c r="W12" s="114"/>
      <c r="X12" s="114"/>
      <c r="Y12" s="114"/>
      <c r="Z12" s="114"/>
    </row>
    <row r="13" spans="1:26" ht="15.6" x14ac:dyDescent="0.3">
      <c r="A13" s="114"/>
      <c r="B13" s="359"/>
      <c r="C13" s="144" t="s">
        <v>417</v>
      </c>
      <c r="D13" s="359"/>
      <c r="E13" s="359"/>
      <c r="F13" s="359"/>
      <c r="G13" s="359"/>
      <c r="H13" s="359"/>
      <c r="I13" s="114"/>
      <c r="J13" s="114"/>
      <c r="K13" s="114"/>
      <c r="L13" s="114"/>
      <c r="M13" s="114"/>
      <c r="N13" s="114"/>
      <c r="O13" s="114"/>
      <c r="P13" s="114"/>
      <c r="Q13" s="114"/>
      <c r="R13" s="114"/>
      <c r="S13" s="114"/>
      <c r="T13" s="114"/>
      <c r="U13" s="114"/>
      <c r="V13" s="114"/>
      <c r="W13" s="114"/>
      <c r="X13" s="114"/>
      <c r="Y13" s="114"/>
      <c r="Z13" s="114"/>
    </row>
    <row r="14" spans="1:26" ht="15.6" x14ac:dyDescent="0.3">
      <c r="A14" s="114"/>
      <c r="B14" s="361">
        <v>4</v>
      </c>
      <c r="C14" s="155" t="s">
        <v>418</v>
      </c>
      <c r="D14" s="358"/>
      <c r="E14" s="358"/>
      <c r="F14" s="358"/>
      <c r="G14" s="358"/>
      <c r="H14" s="358"/>
      <c r="I14" s="114"/>
      <c r="J14" s="114"/>
      <c r="K14" s="114"/>
      <c r="L14" s="114"/>
      <c r="M14" s="114"/>
      <c r="N14" s="114"/>
      <c r="O14" s="114"/>
      <c r="P14" s="114"/>
      <c r="Q14" s="114"/>
      <c r="R14" s="114"/>
      <c r="S14" s="114"/>
      <c r="T14" s="114"/>
      <c r="U14" s="114"/>
      <c r="V14" s="114"/>
      <c r="W14" s="114"/>
      <c r="X14" s="114"/>
      <c r="Y14" s="114"/>
      <c r="Z14" s="114"/>
    </row>
    <row r="15" spans="1:26" ht="15.6" x14ac:dyDescent="0.3">
      <c r="A15" s="114"/>
      <c r="B15" s="359"/>
      <c r="C15" s="144" t="s">
        <v>419</v>
      </c>
      <c r="D15" s="359"/>
      <c r="E15" s="359"/>
      <c r="F15" s="359"/>
      <c r="G15" s="359"/>
      <c r="H15" s="359"/>
      <c r="I15" s="114"/>
      <c r="J15" s="114"/>
      <c r="K15" s="114"/>
      <c r="L15" s="114"/>
      <c r="M15" s="114"/>
      <c r="N15" s="114"/>
      <c r="O15" s="114"/>
      <c r="P15" s="114"/>
      <c r="Q15" s="114"/>
      <c r="R15" s="114"/>
      <c r="S15" s="114"/>
      <c r="T15" s="114"/>
      <c r="U15" s="114"/>
      <c r="V15" s="114"/>
      <c r="W15" s="114"/>
      <c r="X15" s="114"/>
      <c r="Y15" s="114"/>
      <c r="Z15" s="114"/>
    </row>
    <row r="16" spans="1:26" ht="15.6" x14ac:dyDescent="0.3">
      <c r="A16" s="114"/>
      <c r="B16" s="361">
        <v>5</v>
      </c>
      <c r="C16" s="155" t="s">
        <v>416</v>
      </c>
      <c r="D16" s="358"/>
      <c r="E16" s="358"/>
      <c r="F16" s="358"/>
      <c r="G16" s="358"/>
      <c r="H16" s="358"/>
      <c r="I16" s="114"/>
      <c r="J16" s="114"/>
      <c r="K16" s="114"/>
      <c r="L16" s="114"/>
      <c r="M16" s="114"/>
      <c r="N16" s="114"/>
      <c r="O16" s="114"/>
      <c r="P16" s="114"/>
      <c r="Q16" s="114"/>
      <c r="R16" s="114"/>
      <c r="S16" s="114"/>
      <c r="T16" s="114"/>
      <c r="U16" s="114"/>
      <c r="V16" s="114"/>
      <c r="W16" s="114"/>
      <c r="X16" s="114"/>
      <c r="Y16" s="114"/>
      <c r="Z16" s="114"/>
    </row>
    <row r="17" spans="1:26" ht="15.6" x14ac:dyDescent="0.3">
      <c r="A17" s="114"/>
      <c r="B17" s="359"/>
      <c r="C17" s="144" t="s">
        <v>420</v>
      </c>
      <c r="D17" s="359"/>
      <c r="E17" s="359"/>
      <c r="F17" s="359"/>
      <c r="G17" s="359"/>
      <c r="H17" s="359"/>
      <c r="I17" s="114"/>
      <c r="J17" s="114"/>
      <c r="K17" s="114"/>
      <c r="L17" s="114"/>
      <c r="M17" s="114"/>
      <c r="N17" s="114"/>
      <c r="O17" s="114"/>
      <c r="P17" s="114"/>
      <c r="Q17" s="114"/>
      <c r="R17" s="114"/>
      <c r="S17" s="114"/>
      <c r="T17" s="114"/>
      <c r="U17" s="114"/>
      <c r="V17" s="114"/>
      <c r="W17" s="114"/>
      <c r="X17" s="114"/>
      <c r="Y17" s="114"/>
      <c r="Z17" s="114"/>
    </row>
    <row r="18" spans="1:26" ht="15.6" x14ac:dyDescent="0.3">
      <c r="A18" s="114"/>
      <c r="B18" s="151">
        <v>6</v>
      </c>
      <c r="C18" s="144" t="s">
        <v>421</v>
      </c>
      <c r="D18" s="133"/>
      <c r="E18" s="133"/>
      <c r="F18" s="133"/>
      <c r="G18" s="133"/>
      <c r="H18" s="133"/>
      <c r="I18" s="114"/>
      <c r="J18" s="114"/>
      <c r="K18" s="114"/>
      <c r="L18" s="114"/>
      <c r="M18" s="114"/>
      <c r="N18" s="114"/>
      <c r="O18" s="114"/>
      <c r="P18" s="114"/>
      <c r="Q18" s="114"/>
      <c r="R18" s="114"/>
      <c r="S18" s="114"/>
      <c r="T18" s="114"/>
      <c r="U18" s="114"/>
      <c r="V18" s="114"/>
      <c r="W18" s="114"/>
      <c r="X18" s="114"/>
      <c r="Y18" s="114"/>
      <c r="Z18" s="114"/>
    </row>
    <row r="19" spans="1:26" ht="15.6" x14ac:dyDescent="0.3">
      <c r="A19" s="114"/>
      <c r="B19" s="152">
        <v>7</v>
      </c>
      <c r="C19" s="146" t="s">
        <v>422</v>
      </c>
      <c r="D19" s="147"/>
      <c r="E19" s="147"/>
      <c r="F19" s="147"/>
      <c r="G19" s="147"/>
      <c r="H19" s="147"/>
      <c r="I19" s="114"/>
      <c r="J19" s="114"/>
      <c r="K19" s="114"/>
      <c r="L19" s="114"/>
      <c r="M19" s="114"/>
      <c r="N19" s="114"/>
      <c r="O19" s="114"/>
      <c r="P19" s="114"/>
      <c r="Q19" s="114"/>
      <c r="R19" s="114"/>
      <c r="S19" s="114"/>
      <c r="T19" s="114"/>
      <c r="U19" s="114"/>
      <c r="V19" s="114"/>
      <c r="W19" s="114"/>
      <c r="X19" s="114"/>
      <c r="Y19" s="114"/>
      <c r="Z19" s="114"/>
    </row>
    <row r="20" spans="1:26" ht="15.6" x14ac:dyDescent="0.3">
      <c r="A20" s="114"/>
      <c r="B20" s="357" t="s">
        <v>134</v>
      </c>
      <c r="C20" s="324"/>
      <c r="D20" s="133">
        <f t="shared" ref="D20:G20" si="0">SUM(D9:D19)</f>
        <v>0</v>
      </c>
      <c r="E20" s="133">
        <f t="shared" si="0"/>
        <v>0</v>
      </c>
      <c r="F20" s="133">
        <f t="shared" si="0"/>
        <v>0</v>
      </c>
      <c r="G20" s="133">
        <f t="shared" si="0"/>
        <v>0</v>
      </c>
      <c r="H20" s="132"/>
      <c r="I20" s="114"/>
      <c r="J20" s="114"/>
      <c r="K20" s="114"/>
      <c r="L20" s="114"/>
      <c r="M20" s="114"/>
      <c r="N20" s="114"/>
      <c r="O20" s="114"/>
      <c r="P20" s="114"/>
      <c r="Q20" s="114"/>
      <c r="R20" s="114"/>
      <c r="S20" s="114"/>
      <c r="T20" s="114"/>
      <c r="U20" s="114"/>
      <c r="V20" s="114"/>
      <c r="W20" s="114"/>
      <c r="X20" s="114"/>
      <c r="Y20" s="114"/>
      <c r="Z20" s="114"/>
    </row>
    <row r="21" spans="1:26" ht="15.75" customHeight="1" x14ac:dyDescent="0.3">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row>
    <row r="22" spans="1:26" ht="15.75" customHeight="1" x14ac:dyDescent="0.3">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row>
    <row r="23" spans="1:26" ht="15.75" customHeight="1" x14ac:dyDescent="0.3">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row>
    <row r="24" spans="1:26" ht="15.75" customHeight="1" x14ac:dyDescent="0.3">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row>
    <row r="25" spans="1:26" ht="15.75" customHeight="1" x14ac:dyDescent="0.3">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row>
    <row r="26" spans="1:26" ht="15.75" customHeight="1" x14ac:dyDescent="0.3">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spans="1:26" ht="15.75" customHeight="1" x14ac:dyDescent="0.3">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1:26" ht="15.75" customHeight="1" x14ac:dyDescent="0.3">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spans="1:26" ht="15.75" customHeight="1" x14ac:dyDescent="0.3">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1:26" ht="15.75" customHeight="1" x14ac:dyDescent="0.3">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ht="15.75" customHeight="1" x14ac:dyDescent="0.3">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ht="15.75" customHeight="1" x14ac:dyDescent="0.3">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1:26" ht="15.75" customHeight="1" x14ac:dyDescent="0.3">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ht="15.75" customHeight="1" x14ac:dyDescent="0.3">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1:26" ht="15.75" customHeight="1" x14ac:dyDescent="0.3">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ht="15.75" customHeight="1" x14ac:dyDescent="0.3">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ht="15.75" customHeight="1" x14ac:dyDescent="0.3">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ht="15.75" customHeight="1" x14ac:dyDescent="0.3">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1:26" ht="15.75" customHeight="1" x14ac:dyDescent="0.3">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ht="15.75" customHeight="1" x14ac:dyDescent="0.3">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ht="15.75" customHeight="1" x14ac:dyDescent="0.3">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ht="15.75" customHeight="1" x14ac:dyDescent="0.3">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15.75" customHeight="1" x14ac:dyDescent="0.3">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15.75" customHeight="1" x14ac:dyDescent="0.3">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15.75" customHeight="1" x14ac:dyDescent="0.3">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15.75" customHeight="1" x14ac:dyDescent="0.3">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15.75" customHeight="1" x14ac:dyDescent="0.3">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15.75" customHeight="1" x14ac:dyDescent="0.3">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15.75" customHeight="1" x14ac:dyDescent="0.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15.75" customHeight="1" x14ac:dyDescent="0.3">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15.75" customHeight="1" x14ac:dyDescent="0.3">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15.75" customHeigh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15.75" customHeight="1" x14ac:dyDescent="0.3">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15.75" customHeight="1" x14ac:dyDescent="0.3">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15.75" customHeight="1" x14ac:dyDescent="0.3">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15.75" customHeight="1" x14ac:dyDescent="0.3">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15.75" customHeight="1" x14ac:dyDescent="0.3">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15.75" customHeight="1" x14ac:dyDescent="0.3">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15.75" customHeight="1" x14ac:dyDescent="0.3">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15.75" customHeight="1" x14ac:dyDescent="0.3">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15.75" customHeight="1" x14ac:dyDescent="0.3">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15.75" customHeight="1" x14ac:dyDescent="0.3">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15.75" customHeight="1" x14ac:dyDescent="0.3">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15.75" customHeight="1" x14ac:dyDescent="0.3">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15.75" customHeight="1" x14ac:dyDescent="0.3">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15.75" customHeight="1" x14ac:dyDescent="0.3">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15.75" customHeight="1" x14ac:dyDescent="0.3">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15.75" customHeight="1" x14ac:dyDescent="0.3">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15.75" customHeight="1" x14ac:dyDescent="0.3">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15.75" customHeight="1" x14ac:dyDescent="0.3">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15.75" customHeight="1" x14ac:dyDescent="0.3">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15.75" customHeight="1" x14ac:dyDescent="0.3">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15.75" customHeight="1" x14ac:dyDescent="0.3">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15.75" customHeight="1" x14ac:dyDescent="0.3">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15.75" customHeight="1" x14ac:dyDescent="0.3">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15.75" customHeight="1" x14ac:dyDescent="0.3">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15.75" customHeight="1" x14ac:dyDescent="0.3">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15.75" customHeight="1" x14ac:dyDescent="0.3">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15.75" customHeight="1" x14ac:dyDescent="0.3">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15.75" customHeight="1" x14ac:dyDescent="0.3">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15.75" customHeight="1" x14ac:dyDescent="0.3">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15.75" customHeight="1" x14ac:dyDescent="0.3">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15.75" customHeight="1" x14ac:dyDescent="0.3">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15.75" customHeight="1" x14ac:dyDescent="0.3">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15.75" customHeight="1" x14ac:dyDescent="0.3">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15.75" customHeight="1" x14ac:dyDescent="0.3">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15.75" customHeight="1" x14ac:dyDescent="0.3">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15.75" customHeight="1" x14ac:dyDescent="0.3">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15.75" customHeight="1" x14ac:dyDescent="0.3">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15.75" customHeight="1" x14ac:dyDescent="0.3">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15.75" customHeight="1" x14ac:dyDescent="0.3">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15.75" customHeight="1" x14ac:dyDescent="0.3">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15.75" customHeight="1" x14ac:dyDescent="0.3">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15.75" customHeight="1" x14ac:dyDescent="0.3">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15.75" customHeight="1" x14ac:dyDescent="0.3">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15.75" customHeight="1" x14ac:dyDescent="0.3">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15.75" customHeight="1" x14ac:dyDescent="0.3">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15.75" customHeight="1" x14ac:dyDescent="0.3">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15.75" customHeight="1" x14ac:dyDescent="0.3">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15.75" customHeight="1" x14ac:dyDescent="0.3">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15.75" customHeight="1" x14ac:dyDescent="0.3">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15.75" customHeight="1" x14ac:dyDescent="0.3">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15.75" customHeight="1" x14ac:dyDescent="0.3">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15.75" customHeight="1" x14ac:dyDescent="0.3">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15.75" customHeight="1" x14ac:dyDescent="0.3">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15.75" customHeight="1" x14ac:dyDescent="0.3">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15.75" customHeight="1" x14ac:dyDescent="0.3">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15.75" customHeight="1" x14ac:dyDescent="0.3">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15.75" customHeight="1" x14ac:dyDescent="0.3">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15.75" customHeight="1" x14ac:dyDescent="0.3">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15.75" customHeight="1" x14ac:dyDescent="0.3">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15.75" customHeight="1" x14ac:dyDescent="0.3">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15.75" customHeight="1" x14ac:dyDescent="0.3">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15.75" customHeight="1" x14ac:dyDescent="0.3">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15.75" customHeight="1" x14ac:dyDescent="0.3">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15.75" customHeight="1" x14ac:dyDescent="0.3">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15.75" customHeight="1" x14ac:dyDescent="0.3">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15.75" customHeight="1" x14ac:dyDescent="0.3">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15.75" customHeight="1" x14ac:dyDescent="0.3">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15.75" customHeight="1" x14ac:dyDescent="0.3">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15.75" customHeight="1"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15.75" customHeight="1"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15.75" customHeight="1"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15.75" customHeight="1"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15.75" customHeight="1"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15.75" customHeight="1"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15.75" customHeight="1"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15.75" customHeight="1"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15.75" customHeight="1"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15.75" customHeight="1"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15.75" customHeight="1"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15.75" customHeight="1"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15.75" customHeight="1"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15.75" customHeight="1"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15.75" customHeight="1"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15.75" customHeight="1"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15.75" customHeight="1"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15.75" customHeight="1"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15.75" customHeight="1"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15.75" customHeight="1"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15.75" customHeight="1"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15.75" customHeight="1"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15.75" customHeight="1"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15.75" customHeight="1"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15.75" customHeight="1"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15.75" customHeight="1"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15.75" customHeight="1"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15.75" customHeight="1"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15.75" customHeight="1"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15.75" customHeight="1"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15.75" customHeight="1"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15.75" customHeight="1"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15.75" customHeight="1"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15.75" customHeight="1"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15.75" customHeight="1"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15.75" customHeight="1"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15.75" customHeight="1"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15.75" customHeight="1"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15.75" customHeight="1"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15.75" customHeight="1"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15.75" customHeight="1"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15.75" customHeight="1"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15.75" customHeight="1"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15.75" customHeight="1"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15.75" customHeight="1"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15.75" customHeight="1"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15.75" customHeight="1"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15.75" customHeight="1"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15.75" customHeight="1"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15.75" customHeight="1"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15.75" customHeight="1"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15.75" customHeight="1"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15.75" customHeight="1"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15.75" customHeight="1"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15.75" customHeight="1"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15.75" customHeight="1"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15.75" customHeight="1"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15.75" customHeight="1"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15.75" customHeight="1"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15.75" customHeight="1"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15.75" customHeight="1"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15.75" customHeight="1"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15.75" customHeight="1"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15.75" customHeight="1"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15.75" customHeight="1"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15.75" customHeight="1"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15.75" customHeight="1"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15.75" customHeight="1"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15.75" customHeight="1"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15.75" customHeight="1"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15.75" customHeight="1"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15.75" customHeight="1"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15.75" customHeight="1"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15.75" customHeight="1"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15.75" customHeight="1"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15.75" customHeight="1"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15.75" customHeight="1"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15.75" customHeight="1"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15.75" customHeight="1"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15.75" customHeight="1"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15.75" customHeight="1"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15.75" customHeight="1"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15.75" customHeight="1"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15.75" customHeight="1"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15.75" customHeight="1"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15.75" customHeight="1"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15.75" customHeight="1"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15.75" customHeight="1"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15.75" customHeight="1"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15.75" customHeight="1"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15.75" customHeight="1"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15.75" customHeight="1"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15.75" customHeight="1"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15.75" customHeight="1"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15.75" customHeight="1"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15.75" customHeight="1"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15.75" customHeight="1"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15.75" customHeight="1"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15.75" customHeight="1"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15.75" customHeight="1"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15.75" customHeight="1" x14ac:dyDescent="0.3"/>
    <row r="222" spans="1:26" ht="15.75" customHeight="1" x14ac:dyDescent="0.3"/>
    <row r="223" spans="1:26" ht="15.75" customHeight="1" x14ac:dyDescent="0.3"/>
    <row r="224" spans="1:2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4">
    <mergeCell ref="B4:B7"/>
    <mergeCell ref="C4:C7"/>
    <mergeCell ref="D4:G4"/>
    <mergeCell ref="H16:H17"/>
    <mergeCell ref="H4:H7"/>
    <mergeCell ref="D5:G5"/>
    <mergeCell ref="D6:D7"/>
    <mergeCell ref="E6:E7"/>
    <mergeCell ref="F12:F13"/>
    <mergeCell ref="G12:G13"/>
    <mergeCell ref="H10:H11"/>
    <mergeCell ref="F6:F7"/>
    <mergeCell ref="G6:G7"/>
    <mergeCell ref="B10:B11"/>
    <mergeCell ref="D10:D11"/>
    <mergeCell ref="E10:E11"/>
    <mergeCell ref="F10:F11"/>
    <mergeCell ref="G10:G11"/>
    <mergeCell ref="B12:B13"/>
    <mergeCell ref="H12:H13"/>
    <mergeCell ref="B16:B17"/>
    <mergeCell ref="F14:F15"/>
    <mergeCell ref="G14:G15"/>
    <mergeCell ref="H14:H15"/>
    <mergeCell ref="F16:F17"/>
    <mergeCell ref="G16:G17"/>
    <mergeCell ref="B20:C20"/>
    <mergeCell ref="D12:D13"/>
    <mergeCell ref="E12:E13"/>
    <mergeCell ref="B14:B15"/>
    <mergeCell ref="D14:D15"/>
    <mergeCell ref="E14:E15"/>
    <mergeCell ref="D16:D17"/>
    <mergeCell ref="E16:E17"/>
  </mergeCells>
  <pageMargins left="0.7" right="0.7" top="0.75" bottom="0.75" header="0" footer="0"/>
  <pageSetup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Z1000"/>
  <sheetViews>
    <sheetView workbookViewId="0"/>
  </sheetViews>
  <sheetFormatPr defaultColWidth="11.19921875" defaultRowHeight="15" customHeight="1" x14ac:dyDescent="0.3"/>
  <cols>
    <col min="1" max="2" width="9.19921875" customWidth="1"/>
    <col min="3" max="3" width="25" customWidth="1"/>
    <col min="4" max="7" width="9.19921875" customWidth="1"/>
    <col min="8" max="26" width="12.09765625" customWidth="1"/>
  </cols>
  <sheetData>
    <row r="1" spans="1:26" ht="15.6" x14ac:dyDescent="0.3">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1:26" ht="15.6" x14ac:dyDescent="0.3">
      <c r="A2" s="114"/>
      <c r="B2" s="115" t="s">
        <v>423</v>
      </c>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26" ht="15.6" x14ac:dyDescent="0.3">
      <c r="A3" s="114"/>
      <c r="B3" s="385" t="s">
        <v>94</v>
      </c>
      <c r="C3" s="384" t="s">
        <v>214</v>
      </c>
      <c r="D3" s="386" t="s">
        <v>205</v>
      </c>
      <c r="E3" s="318"/>
      <c r="F3" s="319"/>
      <c r="G3" s="384" t="s">
        <v>134</v>
      </c>
      <c r="H3" s="114"/>
      <c r="I3" s="114"/>
      <c r="J3" s="114"/>
      <c r="K3" s="114"/>
      <c r="L3" s="114"/>
      <c r="M3" s="114"/>
      <c r="N3" s="114"/>
      <c r="O3" s="114"/>
      <c r="P3" s="114"/>
      <c r="Q3" s="114"/>
      <c r="R3" s="114"/>
      <c r="S3" s="114"/>
      <c r="T3" s="114"/>
      <c r="U3" s="114"/>
      <c r="V3" s="114"/>
      <c r="W3" s="114"/>
      <c r="X3" s="114"/>
      <c r="Y3" s="114"/>
      <c r="Z3" s="114"/>
    </row>
    <row r="4" spans="1:26" ht="15.6" x14ac:dyDescent="0.3">
      <c r="A4" s="114"/>
      <c r="B4" s="321"/>
      <c r="C4" s="321"/>
      <c r="D4" s="192" t="s">
        <v>131</v>
      </c>
      <c r="E4" s="192" t="s">
        <v>132</v>
      </c>
      <c r="F4" s="192" t="s">
        <v>133</v>
      </c>
      <c r="G4" s="321"/>
      <c r="H4" s="114"/>
      <c r="I4" s="114"/>
      <c r="J4" s="114"/>
      <c r="K4" s="114"/>
      <c r="L4" s="114"/>
      <c r="M4" s="114"/>
      <c r="N4" s="114"/>
      <c r="O4" s="114"/>
      <c r="P4" s="114"/>
      <c r="Q4" s="114"/>
      <c r="R4" s="114"/>
      <c r="S4" s="114"/>
      <c r="T4" s="114"/>
      <c r="U4" s="114"/>
      <c r="V4" s="114"/>
      <c r="W4" s="114"/>
      <c r="X4" s="114"/>
      <c r="Y4" s="114"/>
      <c r="Z4" s="114"/>
    </row>
    <row r="5" spans="1:26" ht="15.6" x14ac:dyDescent="0.3">
      <c r="A5" s="114"/>
      <c r="B5" s="149">
        <v>1</v>
      </c>
      <c r="C5" s="150">
        <v>2</v>
      </c>
      <c r="D5" s="150">
        <v>3</v>
      </c>
      <c r="E5" s="150">
        <v>4</v>
      </c>
      <c r="F5" s="150">
        <v>5</v>
      </c>
      <c r="G5" s="150">
        <v>6</v>
      </c>
      <c r="H5" s="114"/>
      <c r="I5" s="114"/>
      <c r="J5" s="114"/>
      <c r="K5" s="114"/>
      <c r="L5" s="114"/>
      <c r="M5" s="114"/>
      <c r="N5" s="114"/>
      <c r="O5" s="114"/>
      <c r="P5" s="114"/>
      <c r="Q5" s="114"/>
      <c r="R5" s="114"/>
      <c r="S5" s="114"/>
      <c r="T5" s="114"/>
      <c r="U5" s="114"/>
      <c r="V5" s="114"/>
      <c r="W5" s="114"/>
      <c r="X5" s="114"/>
      <c r="Y5" s="114"/>
      <c r="Z5" s="114"/>
    </row>
    <row r="6" spans="1:26" ht="26.4" x14ac:dyDescent="0.3">
      <c r="A6" s="114"/>
      <c r="B6" s="151">
        <v>1</v>
      </c>
      <c r="C6" s="144" t="s">
        <v>215</v>
      </c>
      <c r="D6" s="133"/>
      <c r="E6" s="133"/>
      <c r="F6" s="133"/>
      <c r="G6" s="144">
        <f t="shared" ref="G6:G9" si="0">SUM(D6:F6)</f>
        <v>0</v>
      </c>
      <c r="H6" s="114"/>
      <c r="I6" s="114"/>
      <c r="J6" s="114"/>
      <c r="K6" s="114"/>
      <c r="L6" s="114"/>
      <c r="M6" s="114"/>
      <c r="N6" s="114"/>
      <c r="O6" s="114"/>
      <c r="P6" s="114"/>
      <c r="Q6" s="114"/>
      <c r="R6" s="114"/>
      <c r="S6" s="114"/>
      <c r="T6" s="114"/>
      <c r="U6" s="114"/>
      <c r="V6" s="114"/>
      <c r="W6" s="114"/>
      <c r="X6" s="114"/>
      <c r="Y6" s="114"/>
      <c r="Z6" s="114"/>
    </row>
    <row r="7" spans="1:26" ht="15.6" x14ac:dyDescent="0.3">
      <c r="A7" s="114"/>
      <c r="B7" s="151">
        <v>2</v>
      </c>
      <c r="C7" s="144" t="s">
        <v>216</v>
      </c>
      <c r="D7" s="133"/>
      <c r="E7" s="133"/>
      <c r="F7" s="133"/>
      <c r="G7" s="144">
        <f t="shared" si="0"/>
        <v>0</v>
      </c>
      <c r="H7" s="114"/>
      <c r="I7" s="114"/>
      <c r="J7" s="114"/>
      <c r="K7" s="114"/>
      <c r="L7" s="114"/>
      <c r="M7" s="114"/>
      <c r="N7" s="114"/>
      <c r="O7" s="114"/>
      <c r="P7" s="114"/>
      <c r="Q7" s="114"/>
      <c r="R7" s="114"/>
      <c r="S7" s="114"/>
      <c r="T7" s="114"/>
      <c r="U7" s="114"/>
      <c r="V7" s="114"/>
      <c r="W7" s="114"/>
      <c r="X7" s="114"/>
      <c r="Y7" s="114"/>
      <c r="Z7" s="114"/>
    </row>
    <row r="8" spans="1:26" ht="15.6" x14ac:dyDescent="0.3">
      <c r="A8" s="114"/>
      <c r="B8" s="151">
        <v>3</v>
      </c>
      <c r="C8" s="144" t="s">
        <v>217</v>
      </c>
      <c r="D8" s="133"/>
      <c r="E8" s="133"/>
      <c r="F8" s="133"/>
      <c r="G8" s="144">
        <f t="shared" si="0"/>
        <v>0</v>
      </c>
      <c r="H8" s="114"/>
      <c r="I8" s="114"/>
      <c r="J8" s="114"/>
      <c r="K8" s="114"/>
      <c r="L8" s="114"/>
      <c r="M8" s="114"/>
      <c r="N8" s="114"/>
      <c r="O8" s="114"/>
      <c r="P8" s="114"/>
      <c r="Q8" s="114"/>
      <c r="R8" s="114"/>
      <c r="S8" s="114"/>
      <c r="T8" s="114"/>
      <c r="U8" s="114"/>
      <c r="V8" s="114"/>
      <c r="W8" s="114"/>
      <c r="X8" s="114"/>
      <c r="Y8" s="114"/>
      <c r="Z8" s="114"/>
    </row>
    <row r="9" spans="1:26" ht="15.6" x14ac:dyDescent="0.3">
      <c r="A9" s="114"/>
      <c r="B9" s="151">
        <v>4</v>
      </c>
      <c r="C9" s="144" t="s">
        <v>218</v>
      </c>
      <c r="D9" s="133"/>
      <c r="E9" s="133"/>
      <c r="F9" s="133"/>
      <c r="G9" s="144">
        <f t="shared" si="0"/>
        <v>0</v>
      </c>
      <c r="H9" s="114"/>
      <c r="I9" s="114"/>
      <c r="J9" s="114"/>
      <c r="K9" s="114"/>
      <c r="L9" s="114"/>
      <c r="M9" s="114"/>
      <c r="N9" s="114"/>
      <c r="O9" s="114"/>
      <c r="P9" s="114"/>
      <c r="Q9" s="114"/>
      <c r="R9" s="114"/>
      <c r="S9" s="114"/>
      <c r="T9" s="114"/>
      <c r="U9" s="114"/>
      <c r="V9" s="114"/>
      <c r="W9" s="114"/>
      <c r="X9" s="114"/>
      <c r="Y9" s="114"/>
      <c r="Z9" s="114"/>
    </row>
    <row r="10" spans="1:26" ht="15.6" x14ac:dyDescent="0.3">
      <c r="A10" s="114"/>
      <c r="B10" s="361">
        <v>5</v>
      </c>
      <c r="C10" s="155" t="s">
        <v>424</v>
      </c>
      <c r="D10" s="358"/>
      <c r="E10" s="358"/>
      <c r="F10" s="358"/>
      <c r="G10" s="362">
        <f>SUM(D10:F11)</f>
        <v>0</v>
      </c>
      <c r="H10" s="114"/>
      <c r="I10" s="114"/>
      <c r="J10" s="114"/>
      <c r="K10" s="114"/>
      <c r="L10" s="114"/>
      <c r="M10" s="114"/>
      <c r="N10" s="114"/>
      <c r="O10" s="114"/>
      <c r="P10" s="114"/>
      <c r="Q10" s="114"/>
      <c r="R10" s="114"/>
      <c r="S10" s="114"/>
      <c r="T10" s="114"/>
      <c r="U10" s="114"/>
      <c r="V10" s="114"/>
      <c r="W10" s="114"/>
      <c r="X10" s="114"/>
      <c r="Y10" s="114"/>
      <c r="Z10" s="114"/>
    </row>
    <row r="11" spans="1:26" ht="15.6" x14ac:dyDescent="0.3">
      <c r="A11" s="114"/>
      <c r="B11" s="359"/>
      <c r="C11" s="144" t="s">
        <v>425</v>
      </c>
      <c r="D11" s="359"/>
      <c r="E11" s="359"/>
      <c r="F11" s="359"/>
      <c r="G11" s="359"/>
      <c r="H11" s="114"/>
      <c r="I11" s="114"/>
      <c r="J11" s="114"/>
      <c r="K11" s="114"/>
      <c r="L11" s="114"/>
      <c r="M11" s="114"/>
      <c r="N11" s="114"/>
      <c r="O11" s="114"/>
      <c r="P11" s="114"/>
      <c r="Q11" s="114"/>
      <c r="R11" s="114"/>
      <c r="S11" s="114"/>
      <c r="T11" s="114"/>
      <c r="U11" s="114"/>
      <c r="V11" s="114"/>
      <c r="W11" s="114"/>
      <c r="X11" s="114"/>
      <c r="Y11" s="114"/>
      <c r="Z11" s="114"/>
    </row>
    <row r="12" spans="1:26" ht="15.6" x14ac:dyDescent="0.3">
      <c r="A12" s="114"/>
      <c r="B12" s="151">
        <v>6</v>
      </c>
      <c r="C12" s="144" t="s">
        <v>220</v>
      </c>
      <c r="D12" s="133"/>
      <c r="E12" s="133"/>
      <c r="F12" s="133"/>
      <c r="G12" s="144">
        <f t="shared" ref="G12:G16" si="1">SUM(D12:F12)</f>
        <v>0</v>
      </c>
      <c r="H12" s="114"/>
      <c r="I12" s="114"/>
      <c r="J12" s="114"/>
      <c r="K12" s="114"/>
      <c r="L12" s="114"/>
      <c r="M12" s="114"/>
      <c r="N12" s="114"/>
      <c r="O12" s="114"/>
      <c r="P12" s="114"/>
      <c r="Q12" s="114"/>
      <c r="R12" s="114"/>
      <c r="S12" s="114"/>
      <c r="T12" s="114"/>
      <c r="U12" s="114"/>
      <c r="V12" s="114"/>
      <c r="W12" s="114"/>
      <c r="X12" s="114"/>
      <c r="Y12" s="114"/>
      <c r="Z12" s="114"/>
    </row>
    <row r="13" spans="1:26" ht="15.6" x14ac:dyDescent="0.3">
      <c r="A13" s="114"/>
      <c r="B13" s="151">
        <v>7</v>
      </c>
      <c r="C13" s="144" t="s">
        <v>221</v>
      </c>
      <c r="D13" s="133"/>
      <c r="E13" s="133"/>
      <c r="F13" s="133"/>
      <c r="G13" s="144">
        <f t="shared" si="1"/>
        <v>0</v>
      </c>
      <c r="H13" s="114"/>
      <c r="I13" s="114"/>
      <c r="J13" s="114"/>
      <c r="K13" s="114"/>
      <c r="L13" s="114"/>
      <c r="M13" s="114"/>
      <c r="N13" s="114"/>
      <c r="O13" s="114"/>
      <c r="P13" s="114"/>
      <c r="Q13" s="114"/>
      <c r="R13" s="114"/>
      <c r="S13" s="114"/>
      <c r="T13" s="114"/>
      <c r="U13" s="114"/>
      <c r="V13" s="114"/>
      <c r="W13" s="114"/>
      <c r="X13" s="114"/>
      <c r="Y13" s="114"/>
      <c r="Z13" s="114"/>
    </row>
    <row r="14" spans="1:26" ht="15.6" x14ac:dyDescent="0.3">
      <c r="A14" s="114"/>
      <c r="B14" s="151">
        <v>8</v>
      </c>
      <c r="C14" s="144" t="s">
        <v>222</v>
      </c>
      <c r="D14" s="133"/>
      <c r="E14" s="133"/>
      <c r="F14" s="133"/>
      <c r="G14" s="144">
        <f t="shared" si="1"/>
        <v>0</v>
      </c>
      <c r="H14" s="114"/>
      <c r="I14" s="114"/>
      <c r="J14" s="114"/>
      <c r="K14" s="114"/>
      <c r="L14" s="114"/>
      <c r="M14" s="114"/>
      <c r="N14" s="114"/>
      <c r="O14" s="114"/>
      <c r="P14" s="114"/>
      <c r="Q14" s="114"/>
      <c r="R14" s="114"/>
      <c r="S14" s="114"/>
      <c r="T14" s="114"/>
      <c r="U14" s="114"/>
      <c r="V14" s="114"/>
      <c r="W14" s="114"/>
      <c r="X14" s="114"/>
      <c r="Y14" s="114"/>
      <c r="Z14" s="114"/>
    </row>
    <row r="15" spans="1:26" ht="15.6" x14ac:dyDescent="0.3">
      <c r="A15" s="114"/>
      <c r="B15" s="151">
        <v>9</v>
      </c>
      <c r="C15" s="144" t="s">
        <v>223</v>
      </c>
      <c r="D15" s="133"/>
      <c r="E15" s="133"/>
      <c r="F15" s="133"/>
      <c r="G15" s="144">
        <f t="shared" si="1"/>
        <v>0</v>
      </c>
      <c r="H15" s="114"/>
      <c r="I15" s="114"/>
      <c r="J15" s="114"/>
      <c r="K15" s="114"/>
      <c r="L15" s="114"/>
      <c r="M15" s="114"/>
      <c r="N15" s="114"/>
      <c r="O15" s="114"/>
      <c r="P15" s="114"/>
      <c r="Q15" s="114"/>
      <c r="R15" s="114"/>
      <c r="S15" s="114"/>
      <c r="T15" s="114"/>
      <c r="U15" s="114"/>
      <c r="V15" s="114"/>
      <c r="W15" s="114"/>
      <c r="X15" s="114"/>
      <c r="Y15" s="114"/>
      <c r="Z15" s="114"/>
    </row>
    <row r="16" spans="1:26" ht="26.4" x14ac:dyDescent="0.3">
      <c r="A16" s="114"/>
      <c r="B16" s="152">
        <v>10</v>
      </c>
      <c r="C16" s="146" t="s">
        <v>224</v>
      </c>
      <c r="D16" s="147"/>
      <c r="E16" s="147"/>
      <c r="F16" s="147"/>
      <c r="G16" s="146">
        <f t="shared" si="1"/>
        <v>0</v>
      </c>
      <c r="H16" s="114"/>
      <c r="I16" s="114"/>
      <c r="J16" s="114"/>
      <c r="K16" s="114"/>
      <c r="L16" s="114"/>
      <c r="M16" s="114"/>
      <c r="N16" s="114"/>
      <c r="O16" s="114"/>
      <c r="P16" s="114"/>
      <c r="Q16" s="114"/>
      <c r="R16" s="114"/>
      <c r="S16" s="114"/>
      <c r="T16" s="114"/>
      <c r="U16" s="114"/>
      <c r="V16" s="114"/>
      <c r="W16" s="114"/>
      <c r="X16" s="114"/>
      <c r="Y16" s="114"/>
      <c r="Z16" s="114"/>
    </row>
    <row r="17" spans="1:26" ht="15.6" x14ac:dyDescent="0.3">
      <c r="A17" s="114"/>
      <c r="B17" s="357" t="s">
        <v>134</v>
      </c>
      <c r="C17" s="324"/>
      <c r="D17" s="172">
        <f t="shared" ref="D17:G17" si="2">SUM(D6:D16)</f>
        <v>0</v>
      </c>
      <c r="E17" s="172">
        <f t="shared" si="2"/>
        <v>0</v>
      </c>
      <c r="F17" s="172">
        <f t="shared" si="2"/>
        <v>0</v>
      </c>
      <c r="G17" s="172">
        <f t="shared" si="2"/>
        <v>0</v>
      </c>
      <c r="H17" s="114"/>
      <c r="I17" s="114"/>
      <c r="J17" s="114"/>
      <c r="K17" s="114"/>
      <c r="L17" s="114"/>
      <c r="M17" s="114"/>
      <c r="N17" s="114"/>
      <c r="O17" s="114"/>
      <c r="P17" s="114"/>
      <c r="Q17" s="114"/>
      <c r="R17" s="114"/>
      <c r="S17" s="114"/>
      <c r="T17" s="114"/>
      <c r="U17" s="114"/>
      <c r="V17" s="114"/>
      <c r="W17" s="114"/>
      <c r="X17" s="114"/>
      <c r="Y17" s="114"/>
      <c r="Z17" s="114"/>
    </row>
    <row r="18" spans="1:26" ht="15.6" x14ac:dyDescent="0.3">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row>
    <row r="19" spans="1:26" ht="15.6" x14ac:dyDescent="0.3">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row>
    <row r="20" spans="1:26" ht="15.6" x14ac:dyDescent="0.3">
      <c r="A20" s="114"/>
      <c r="B20" s="115" t="s">
        <v>426</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row>
    <row r="21" spans="1:26" ht="15.75" customHeight="1" x14ac:dyDescent="0.3">
      <c r="A21" s="114"/>
      <c r="B21" s="385" t="s">
        <v>94</v>
      </c>
      <c r="C21" s="384" t="s">
        <v>226</v>
      </c>
      <c r="D21" s="386" t="s">
        <v>205</v>
      </c>
      <c r="E21" s="318"/>
      <c r="F21" s="319"/>
      <c r="G21" s="384" t="s">
        <v>134</v>
      </c>
      <c r="H21" s="114"/>
      <c r="I21" s="114"/>
      <c r="J21" s="114"/>
      <c r="K21" s="114"/>
      <c r="L21" s="114"/>
      <c r="M21" s="114"/>
      <c r="N21" s="114"/>
      <c r="O21" s="114"/>
      <c r="P21" s="114"/>
      <c r="Q21" s="114"/>
      <c r="R21" s="114"/>
      <c r="S21" s="114"/>
      <c r="T21" s="114"/>
      <c r="U21" s="114"/>
      <c r="V21" s="114"/>
      <c r="W21" s="114"/>
      <c r="X21" s="114"/>
      <c r="Y21" s="114"/>
      <c r="Z21" s="114"/>
    </row>
    <row r="22" spans="1:26" ht="15.75" customHeight="1" x14ac:dyDescent="0.3">
      <c r="A22" s="114"/>
      <c r="B22" s="321"/>
      <c r="C22" s="321"/>
      <c r="D22" s="192" t="s">
        <v>131</v>
      </c>
      <c r="E22" s="192" t="s">
        <v>132</v>
      </c>
      <c r="F22" s="192" t="s">
        <v>133</v>
      </c>
      <c r="G22" s="321"/>
      <c r="H22" s="114"/>
      <c r="I22" s="114"/>
      <c r="J22" s="114"/>
      <c r="K22" s="114"/>
      <c r="L22" s="114"/>
      <c r="M22" s="114"/>
      <c r="N22" s="114"/>
      <c r="O22" s="114"/>
      <c r="P22" s="114"/>
      <c r="Q22" s="114"/>
      <c r="R22" s="114"/>
      <c r="S22" s="114"/>
      <c r="T22" s="114"/>
      <c r="U22" s="114"/>
      <c r="V22" s="114"/>
      <c r="W22" s="114"/>
      <c r="X22" s="114"/>
      <c r="Y22" s="114"/>
      <c r="Z22" s="114"/>
    </row>
    <row r="23" spans="1:26" ht="15.75" customHeight="1" x14ac:dyDescent="0.3">
      <c r="A23" s="114"/>
      <c r="B23" s="149">
        <v>1</v>
      </c>
      <c r="C23" s="150">
        <v>2</v>
      </c>
      <c r="D23" s="150">
        <v>3</v>
      </c>
      <c r="E23" s="150">
        <v>4</v>
      </c>
      <c r="F23" s="150">
        <v>5</v>
      </c>
      <c r="G23" s="150">
        <v>6</v>
      </c>
      <c r="H23" s="114"/>
      <c r="I23" s="114"/>
      <c r="J23" s="114"/>
      <c r="K23" s="114"/>
      <c r="L23" s="114"/>
      <c r="M23" s="114"/>
      <c r="N23" s="114"/>
      <c r="O23" s="114"/>
      <c r="P23" s="114"/>
      <c r="Q23" s="114"/>
      <c r="R23" s="114"/>
      <c r="S23" s="114"/>
      <c r="T23" s="114"/>
      <c r="U23" s="114"/>
      <c r="V23" s="114"/>
      <c r="W23" s="114"/>
      <c r="X23" s="114"/>
      <c r="Y23" s="114"/>
      <c r="Z23" s="114"/>
    </row>
    <row r="24" spans="1:26" ht="15.75" customHeight="1" x14ac:dyDescent="0.3">
      <c r="A24" s="114"/>
      <c r="B24" s="361">
        <v>1</v>
      </c>
      <c r="C24" s="155" t="s">
        <v>227</v>
      </c>
      <c r="D24" s="358"/>
      <c r="E24" s="358"/>
      <c r="F24" s="358"/>
      <c r="G24" s="362">
        <f>SUM(D24:F25)</f>
        <v>0</v>
      </c>
      <c r="H24" s="114"/>
      <c r="I24" s="114"/>
      <c r="J24" s="114"/>
      <c r="K24" s="114"/>
      <c r="L24" s="114"/>
      <c r="M24" s="114"/>
      <c r="N24" s="114"/>
      <c r="O24" s="114"/>
      <c r="P24" s="114"/>
      <c r="Q24" s="114"/>
      <c r="R24" s="114"/>
      <c r="S24" s="114"/>
      <c r="T24" s="114"/>
      <c r="U24" s="114"/>
      <c r="V24" s="114"/>
      <c r="W24" s="114"/>
      <c r="X24" s="114"/>
      <c r="Y24" s="114"/>
      <c r="Z24" s="114"/>
    </row>
    <row r="25" spans="1:26" ht="15.75" customHeight="1" x14ac:dyDescent="0.3">
      <c r="A25" s="114"/>
      <c r="B25" s="359"/>
      <c r="C25" s="144" t="s">
        <v>228</v>
      </c>
      <c r="D25" s="359"/>
      <c r="E25" s="359"/>
      <c r="F25" s="359"/>
      <c r="G25" s="359"/>
      <c r="H25" s="114"/>
      <c r="I25" s="114"/>
      <c r="J25" s="114"/>
      <c r="K25" s="114"/>
      <c r="L25" s="114"/>
      <c r="M25" s="114"/>
      <c r="N25" s="114"/>
      <c r="O25" s="114"/>
      <c r="P25" s="114"/>
      <c r="Q25" s="114"/>
      <c r="R25" s="114"/>
      <c r="S25" s="114"/>
      <c r="T25" s="114"/>
      <c r="U25" s="114"/>
      <c r="V25" s="114"/>
      <c r="W25" s="114"/>
      <c r="X25" s="114"/>
      <c r="Y25" s="114"/>
      <c r="Z25" s="114"/>
    </row>
    <row r="26" spans="1:26" ht="15.75" customHeight="1" x14ac:dyDescent="0.3">
      <c r="A26" s="114"/>
      <c r="B26" s="361">
        <v>2</v>
      </c>
      <c r="C26" s="155" t="s">
        <v>427</v>
      </c>
      <c r="D26" s="358"/>
      <c r="E26" s="358"/>
      <c r="F26" s="358"/>
      <c r="G26" s="362">
        <f>SUM(D26:F27)</f>
        <v>0</v>
      </c>
      <c r="H26" s="114"/>
      <c r="I26" s="114"/>
      <c r="J26" s="114"/>
      <c r="K26" s="114"/>
      <c r="L26" s="114"/>
      <c r="M26" s="114"/>
      <c r="N26" s="114"/>
      <c r="O26" s="114"/>
      <c r="P26" s="114"/>
      <c r="Q26" s="114"/>
      <c r="R26" s="114"/>
      <c r="S26" s="114"/>
      <c r="T26" s="114"/>
      <c r="U26" s="114"/>
      <c r="V26" s="114"/>
      <c r="W26" s="114"/>
      <c r="X26" s="114"/>
      <c r="Y26" s="114"/>
      <c r="Z26" s="114"/>
    </row>
    <row r="27" spans="1:26" ht="15.75" customHeight="1" x14ac:dyDescent="0.3">
      <c r="A27" s="114"/>
      <c r="B27" s="359"/>
      <c r="C27" s="144" t="s">
        <v>228</v>
      </c>
      <c r="D27" s="359"/>
      <c r="E27" s="359"/>
      <c r="F27" s="359"/>
      <c r="G27" s="359"/>
      <c r="H27" s="114"/>
      <c r="I27" s="114"/>
      <c r="J27" s="114"/>
      <c r="K27" s="114"/>
      <c r="L27" s="114"/>
      <c r="M27" s="114"/>
      <c r="N27" s="114"/>
      <c r="O27" s="114"/>
      <c r="P27" s="114"/>
      <c r="Q27" s="114"/>
      <c r="R27" s="114"/>
      <c r="S27" s="114"/>
      <c r="T27" s="114"/>
      <c r="U27" s="114"/>
      <c r="V27" s="114"/>
      <c r="W27" s="114"/>
      <c r="X27" s="114"/>
      <c r="Y27" s="114"/>
      <c r="Z27" s="114"/>
    </row>
    <row r="28" spans="1:26" ht="15.75" customHeight="1" x14ac:dyDescent="0.3">
      <c r="A28" s="114"/>
      <c r="B28" s="151">
        <v>3</v>
      </c>
      <c r="C28" s="144" t="s">
        <v>230</v>
      </c>
      <c r="D28" s="133"/>
      <c r="E28" s="133"/>
      <c r="F28" s="133"/>
      <c r="G28" s="144">
        <f>SUM(D28:F28)</f>
        <v>0</v>
      </c>
      <c r="H28" s="114"/>
      <c r="I28" s="114"/>
      <c r="J28" s="114"/>
      <c r="K28" s="114"/>
      <c r="L28" s="114"/>
      <c r="M28" s="114"/>
      <c r="N28" s="114"/>
      <c r="O28" s="114"/>
      <c r="P28" s="114"/>
      <c r="Q28" s="114"/>
      <c r="R28" s="114"/>
      <c r="S28" s="114"/>
      <c r="T28" s="114"/>
      <c r="U28" s="114"/>
      <c r="V28" s="114"/>
      <c r="W28" s="114"/>
      <c r="X28" s="114"/>
      <c r="Y28" s="114"/>
      <c r="Z28" s="114"/>
    </row>
    <row r="29" spans="1:26" ht="15.75" customHeight="1" x14ac:dyDescent="0.3">
      <c r="A29" s="114"/>
      <c r="B29" s="361">
        <v>4</v>
      </c>
      <c r="C29" s="155" t="s">
        <v>230</v>
      </c>
      <c r="D29" s="358"/>
      <c r="E29" s="358"/>
      <c r="F29" s="358"/>
      <c r="G29" s="362">
        <f>SUM(D29:F30)</f>
        <v>0</v>
      </c>
      <c r="H29" s="114"/>
      <c r="I29" s="114"/>
      <c r="J29" s="114"/>
      <c r="K29" s="114"/>
      <c r="L29" s="114"/>
      <c r="M29" s="114"/>
      <c r="N29" s="114"/>
      <c r="O29" s="114"/>
      <c r="P29" s="114"/>
      <c r="Q29" s="114"/>
      <c r="R29" s="114"/>
      <c r="S29" s="114"/>
      <c r="T29" s="114"/>
      <c r="U29" s="114"/>
      <c r="V29" s="114"/>
      <c r="W29" s="114"/>
      <c r="X29" s="114"/>
      <c r="Y29" s="114"/>
      <c r="Z29" s="114"/>
    </row>
    <row r="30" spans="1:26" ht="15.75" customHeight="1" x14ac:dyDescent="0.3">
      <c r="A30" s="114"/>
      <c r="B30" s="359"/>
      <c r="C30" s="144" t="s">
        <v>231</v>
      </c>
      <c r="D30" s="359"/>
      <c r="E30" s="359"/>
      <c r="F30" s="359"/>
      <c r="G30" s="359"/>
      <c r="H30" s="114"/>
      <c r="I30" s="114"/>
      <c r="J30" s="114"/>
      <c r="K30" s="114"/>
      <c r="L30" s="114"/>
      <c r="M30" s="114"/>
      <c r="N30" s="114"/>
      <c r="O30" s="114"/>
      <c r="P30" s="114"/>
      <c r="Q30" s="114"/>
      <c r="R30" s="114"/>
      <c r="S30" s="114"/>
      <c r="T30" s="114"/>
      <c r="U30" s="114"/>
      <c r="V30" s="114"/>
      <c r="W30" s="114"/>
      <c r="X30" s="114"/>
      <c r="Y30" s="114"/>
      <c r="Z30" s="114"/>
    </row>
    <row r="31" spans="1:26" ht="15.75" customHeight="1" x14ac:dyDescent="0.3">
      <c r="A31" s="114"/>
      <c r="B31" s="361">
        <v>5</v>
      </c>
      <c r="C31" s="155" t="s">
        <v>232</v>
      </c>
      <c r="D31" s="358"/>
      <c r="E31" s="358"/>
      <c r="F31" s="358"/>
      <c r="G31" s="362">
        <f>SUM(D31:F32)</f>
        <v>0</v>
      </c>
      <c r="H31" s="114"/>
      <c r="I31" s="114"/>
      <c r="J31" s="114"/>
      <c r="K31" s="114"/>
      <c r="L31" s="114"/>
      <c r="M31" s="114"/>
      <c r="N31" s="114"/>
      <c r="O31" s="114"/>
      <c r="P31" s="114"/>
      <c r="Q31" s="114"/>
      <c r="R31" s="114"/>
      <c r="S31" s="114"/>
      <c r="T31" s="114"/>
      <c r="U31" s="114"/>
      <c r="V31" s="114"/>
      <c r="W31" s="114"/>
      <c r="X31" s="114"/>
      <c r="Y31" s="114"/>
      <c r="Z31" s="114"/>
    </row>
    <row r="32" spans="1:26" ht="15.75" customHeight="1" x14ac:dyDescent="0.3">
      <c r="A32" s="114"/>
      <c r="B32" s="359"/>
      <c r="C32" s="144" t="s">
        <v>233</v>
      </c>
      <c r="D32" s="359"/>
      <c r="E32" s="359"/>
      <c r="F32" s="359"/>
      <c r="G32" s="359"/>
      <c r="H32" s="114"/>
      <c r="I32" s="114"/>
      <c r="J32" s="114"/>
      <c r="K32" s="114"/>
      <c r="L32" s="114"/>
      <c r="M32" s="114"/>
      <c r="N32" s="114"/>
      <c r="O32" s="114"/>
      <c r="P32" s="114"/>
      <c r="Q32" s="114"/>
      <c r="R32" s="114"/>
      <c r="S32" s="114"/>
      <c r="T32" s="114"/>
      <c r="U32" s="114"/>
      <c r="V32" s="114"/>
      <c r="W32" s="114"/>
      <c r="X32" s="114"/>
      <c r="Y32" s="114"/>
      <c r="Z32" s="114"/>
    </row>
    <row r="33" spans="1:26" ht="15.75" customHeight="1" x14ac:dyDescent="0.3">
      <c r="A33" s="114"/>
      <c r="B33" s="151">
        <v>6</v>
      </c>
      <c r="C33" s="144" t="s">
        <v>234</v>
      </c>
      <c r="D33" s="133"/>
      <c r="E33" s="133"/>
      <c r="F33" s="133"/>
      <c r="G33" s="144">
        <f t="shared" ref="G33:G34" si="3">SUM(D33:F33)</f>
        <v>0</v>
      </c>
      <c r="H33" s="114"/>
      <c r="I33" s="114"/>
      <c r="J33" s="114"/>
      <c r="K33" s="114"/>
      <c r="L33" s="114"/>
      <c r="M33" s="114"/>
      <c r="N33" s="114"/>
      <c r="O33" s="114"/>
      <c r="P33" s="114"/>
      <c r="Q33" s="114"/>
      <c r="R33" s="114"/>
      <c r="S33" s="114"/>
      <c r="T33" s="114"/>
      <c r="U33" s="114"/>
      <c r="V33" s="114"/>
      <c r="W33" s="114"/>
      <c r="X33" s="114"/>
      <c r="Y33" s="114"/>
      <c r="Z33" s="114"/>
    </row>
    <row r="34" spans="1:26" ht="15.75" customHeight="1" x14ac:dyDescent="0.3">
      <c r="A34" s="114"/>
      <c r="B34" s="151">
        <v>7</v>
      </c>
      <c r="C34" s="144" t="s">
        <v>235</v>
      </c>
      <c r="D34" s="133"/>
      <c r="E34" s="133"/>
      <c r="F34" s="133"/>
      <c r="G34" s="144">
        <f t="shared" si="3"/>
        <v>0</v>
      </c>
      <c r="H34" s="114"/>
      <c r="I34" s="114"/>
      <c r="J34" s="114"/>
      <c r="K34" s="114"/>
      <c r="L34" s="114"/>
      <c r="M34" s="114"/>
      <c r="N34" s="114"/>
      <c r="O34" s="114"/>
      <c r="P34" s="114"/>
      <c r="Q34" s="114"/>
      <c r="R34" s="114"/>
      <c r="S34" s="114"/>
      <c r="T34" s="114"/>
      <c r="U34" s="114"/>
      <c r="V34" s="114"/>
      <c r="W34" s="114"/>
      <c r="X34" s="114"/>
      <c r="Y34" s="114"/>
      <c r="Z34" s="114"/>
    </row>
    <row r="35" spans="1:26" ht="15.75" customHeight="1" x14ac:dyDescent="0.3">
      <c r="A35" s="114"/>
      <c r="B35" s="361">
        <v>8</v>
      </c>
      <c r="C35" s="155" t="s">
        <v>428</v>
      </c>
      <c r="D35" s="358"/>
      <c r="E35" s="358"/>
      <c r="F35" s="358"/>
      <c r="G35" s="362">
        <f>SUM(D35:F36)</f>
        <v>0</v>
      </c>
      <c r="H35" s="114"/>
      <c r="I35" s="114"/>
      <c r="J35" s="114"/>
      <c r="K35" s="114"/>
      <c r="L35" s="114"/>
      <c r="M35" s="114"/>
      <c r="N35" s="114"/>
      <c r="O35" s="114"/>
      <c r="P35" s="114"/>
      <c r="Q35" s="114"/>
      <c r="R35" s="114"/>
      <c r="S35" s="114"/>
      <c r="T35" s="114"/>
      <c r="U35" s="114"/>
      <c r="V35" s="114"/>
      <c r="W35" s="114"/>
      <c r="X35" s="114"/>
      <c r="Y35" s="114"/>
      <c r="Z35" s="114"/>
    </row>
    <row r="36" spans="1:26" ht="15.75" customHeight="1" x14ac:dyDescent="0.3">
      <c r="A36" s="114"/>
      <c r="B36" s="359"/>
      <c r="C36" s="144" t="s">
        <v>429</v>
      </c>
      <c r="D36" s="359"/>
      <c r="E36" s="359"/>
      <c r="F36" s="359"/>
      <c r="G36" s="359"/>
      <c r="H36" s="114"/>
      <c r="I36" s="114"/>
      <c r="J36" s="114"/>
      <c r="K36" s="114"/>
      <c r="L36" s="114"/>
      <c r="M36" s="114"/>
      <c r="N36" s="114"/>
      <c r="O36" s="114"/>
      <c r="P36" s="114"/>
      <c r="Q36" s="114"/>
      <c r="R36" s="114"/>
      <c r="S36" s="114"/>
      <c r="T36" s="114"/>
      <c r="U36" s="114"/>
      <c r="V36" s="114"/>
      <c r="W36" s="114"/>
      <c r="X36" s="114"/>
      <c r="Y36" s="114"/>
      <c r="Z36" s="114"/>
    </row>
    <row r="37" spans="1:26" ht="15.75" customHeight="1" x14ac:dyDescent="0.3">
      <c r="A37" s="114"/>
      <c r="B37" s="361">
        <v>9</v>
      </c>
      <c r="C37" s="155" t="s">
        <v>428</v>
      </c>
      <c r="D37" s="358"/>
      <c r="E37" s="358"/>
      <c r="F37" s="358"/>
      <c r="G37" s="362">
        <f>SUM(D37:F38)</f>
        <v>0</v>
      </c>
      <c r="H37" s="114"/>
      <c r="I37" s="114"/>
      <c r="J37" s="114"/>
      <c r="K37" s="114"/>
      <c r="L37" s="114"/>
      <c r="M37" s="114"/>
      <c r="N37" s="114"/>
      <c r="O37" s="114"/>
      <c r="P37" s="114"/>
      <c r="Q37" s="114"/>
      <c r="R37" s="114"/>
      <c r="S37" s="114"/>
      <c r="T37" s="114"/>
      <c r="U37" s="114"/>
      <c r="V37" s="114"/>
      <c r="W37" s="114"/>
      <c r="X37" s="114"/>
      <c r="Y37" s="114"/>
      <c r="Z37" s="114"/>
    </row>
    <row r="38" spans="1:26" ht="15.75" customHeight="1" x14ac:dyDescent="0.3">
      <c r="A38" s="114"/>
      <c r="B38" s="359"/>
      <c r="C38" s="144" t="s">
        <v>430</v>
      </c>
      <c r="D38" s="359"/>
      <c r="E38" s="359"/>
      <c r="F38" s="359"/>
      <c r="G38" s="359"/>
      <c r="H38" s="114"/>
      <c r="I38" s="114"/>
      <c r="J38" s="114"/>
      <c r="K38" s="114"/>
      <c r="L38" s="114"/>
      <c r="M38" s="114"/>
      <c r="N38" s="114"/>
      <c r="O38" s="114"/>
      <c r="P38" s="114"/>
      <c r="Q38" s="114"/>
      <c r="R38" s="114"/>
      <c r="S38" s="114"/>
      <c r="T38" s="114"/>
      <c r="U38" s="114"/>
      <c r="V38" s="114"/>
      <c r="W38" s="114"/>
      <c r="X38" s="114"/>
      <c r="Y38" s="114"/>
      <c r="Z38" s="114"/>
    </row>
    <row r="39" spans="1:26" ht="15.75" customHeight="1" x14ac:dyDescent="0.3">
      <c r="A39" s="114"/>
      <c r="B39" s="361">
        <v>10</v>
      </c>
      <c r="C39" s="155" t="s">
        <v>428</v>
      </c>
      <c r="D39" s="358"/>
      <c r="E39" s="358"/>
      <c r="F39" s="358"/>
      <c r="G39" s="362">
        <f>SUM(D39:F40)</f>
        <v>0</v>
      </c>
      <c r="H39" s="114"/>
      <c r="I39" s="114"/>
      <c r="J39" s="114"/>
      <c r="K39" s="114"/>
      <c r="L39" s="114"/>
      <c r="M39" s="114"/>
      <c r="N39" s="114"/>
      <c r="O39" s="114"/>
      <c r="P39" s="114"/>
      <c r="Q39" s="114"/>
      <c r="R39" s="114"/>
      <c r="S39" s="114"/>
      <c r="T39" s="114"/>
      <c r="U39" s="114"/>
      <c r="V39" s="114"/>
      <c r="W39" s="114"/>
      <c r="X39" s="114"/>
      <c r="Y39" s="114"/>
      <c r="Z39" s="114"/>
    </row>
    <row r="40" spans="1:26" ht="15.75" customHeight="1" x14ac:dyDescent="0.3">
      <c r="A40" s="114"/>
      <c r="B40" s="321"/>
      <c r="C40" s="146" t="s">
        <v>431</v>
      </c>
      <c r="D40" s="321"/>
      <c r="E40" s="321"/>
      <c r="F40" s="321"/>
      <c r="G40" s="321"/>
      <c r="H40" s="114"/>
      <c r="I40" s="114"/>
      <c r="J40" s="114"/>
      <c r="K40" s="114"/>
      <c r="L40" s="114"/>
      <c r="M40" s="114"/>
      <c r="N40" s="114"/>
      <c r="O40" s="114"/>
      <c r="P40" s="114"/>
      <c r="Q40" s="114"/>
      <c r="R40" s="114"/>
      <c r="S40" s="114"/>
      <c r="T40" s="114"/>
      <c r="U40" s="114"/>
      <c r="V40" s="114"/>
      <c r="W40" s="114"/>
      <c r="X40" s="114"/>
      <c r="Y40" s="114"/>
      <c r="Z40" s="114"/>
    </row>
    <row r="41" spans="1:26" ht="15.75" customHeight="1" x14ac:dyDescent="0.3">
      <c r="A41" s="114"/>
      <c r="B41" s="357" t="s">
        <v>134</v>
      </c>
      <c r="C41" s="324"/>
      <c r="D41" s="133"/>
      <c r="E41" s="133"/>
      <c r="F41" s="133"/>
      <c r="G41" s="133">
        <f>SUM(G24:G40)</f>
        <v>0</v>
      </c>
      <c r="H41" s="114"/>
      <c r="I41" s="114"/>
      <c r="J41" s="114"/>
      <c r="K41" s="114"/>
      <c r="L41" s="114"/>
      <c r="M41" s="114"/>
      <c r="N41" s="114"/>
      <c r="O41" s="114"/>
      <c r="P41" s="114"/>
      <c r="Q41" s="114"/>
      <c r="R41" s="114"/>
      <c r="S41" s="114"/>
      <c r="T41" s="114"/>
      <c r="U41" s="114"/>
      <c r="V41" s="114"/>
      <c r="W41" s="114"/>
      <c r="X41" s="114"/>
      <c r="Y41" s="114"/>
      <c r="Z41" s="114"/>
    </row>
    <row r="42" spans="1:26" ht="15.75" customHeight="1" x14ac:dyDescent="0.3">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15.75" customHeight="1" x14ac:dyDescent="0.3">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15.75" customHeight="1" x14ac:dyDescent="0.3">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15.75" customHeight="1" x14ac:dyDescent="0.3">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15.75" customHeight="1" x14ac:dyDescent="0.3">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15.75" customHeight="1" x14ac:dyDescent="0.3">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15.75" customHeight="1" x14ac:dyDescent="0.3">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15.75" customHeight="1" x14ac:dyDescent="0.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15.75" customHeight="1" x14ac:dyDescent="0.3">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15.75" customHeight="1" x14ac:dyDescent="0.3">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15.75" customHeigh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15.75" customHeight="1" x14ac:dyDescent="0.3">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15.75" customHeight="1" x14ac:dyDescent="0.3">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15.75" customHeight="1" x14ac:dyDescent="0.3">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15.75" customHeight="1" x14ac:dyDescent="0.3">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15.75" customHeight="1" x14ac:dyDescent="0.3">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15.75" customHeight="1" x14ac:dyDescent="0.3">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15.75" customHeight="1" x14ac:dyDescent="0.3">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15.75" customHeight="1" x14ac:dyDescent="0.3">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15.75" customHeight="1" x14ac:dyDescent="0.3">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15.75" customHeight="1" x14ac:dyDescent="0.3">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15.75" customHeight="1" x14ac:dyDescent="0.3">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15.75" customHeight="1" x14ac:dyDescent="0.3">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15.75" customHeight="1" x14ac:dyDescent="0.3">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15.75" customHeight="1" x14ac:dyDescent="0.3">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15.75" customHeight="1" x14ac:dyDescent="0.3">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15.75" customHeight="1" x14ac:dyDescent="0.3">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15.75" customHeight="1" x14ac:dyDescent="0.3">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15.75" customHeight="1" x14ac:dyDescent="0.3">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15.75" customHeight="1" x14ac:dyDescent="0.3">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15.75" customHeight="1" x14ac:dyDescent="0.3">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15.75" customHeight="1" x14ac:dyDescent="0.3">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15.75" customHeight="1" x14ac:dyDescent="0.3">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15.75" customHeight="1" x14ac:dyDescent="0.3">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15.75" customHeight="1" x14ac:dyDescent="0.3">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15.75" customHeight="1" x14ac:dyDescent="0.3">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15.75" customHeight="1" x14ac:dyDescent="0.3">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15.75" customHeight="1" x14ac:dyDescent="0.3">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15.75" customHeight="1" x14ac:dyDescent="0.3">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15.75" customHeight="1" x14ac:dyDescent="0.3">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15.75" customHeight="1" x14ac:dyDescent="0.3">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15.75" customHeight="1" x14ac:dyDescent="0.3">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15.75" customHeight="1" x14ac:dyDescent="0.3">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15.75" customHeight="1" x14ac:dyDescent="0.3">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15.75" customHeight="1" x14ac:dyDescent="0.3">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15.75" customHeight="1" x14ac:dyDescent="0.3">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15.75" customHeight="1" x14ac:dyDescent="0.3">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15.75" customHeight="1" x14ac:dyDescent="0.3">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15.75" customHeight="1" x14ac:dyDescent="0.3">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15.75" customHeight="1" x14ac:dyDescent="0.3">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15.75" customHeight="1" x14ac:dyDescent="0.3">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15.75" customHeight="1" x14ac:dyDescent="0.3">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15.75" customHeight="1" x14ac:dyDescent="0.3">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15.75" customHeight="1" x14ac:dyDescent="0.3">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15.75" customHeight="1" x14ac:dyDescent="0.3">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15.75" customHeight="1" x14ac:dyDescent="0.3">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15.75" customHeight="1" x14ac:dyDescent="0.3">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15.75" customHeight="1" x14ac:dyDescent="0.3">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15.75" customHeight="1" x14ac:dyDescent="0.3">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15.75" customHeight="1" x14ac:dyDescent="0.3">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15.75" customHeight="1" x14ac:dyDescent="0.3">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15.75" customHeight="1" x14ac:dyDescent="0.3">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15.75" customHeight="1" x14ac:dyDescent="0.3">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15.75" customHeight="1" x14ac:dyDescent="0.3">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15.75" customHeight="1" x14ac:dyDescent="0.3">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15.75" customHeight="1" x14ac:dyDescent="0.3">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15.75" customHeight="1" x14ac:dyDescent="0.3">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15.75" customHeight="1" x14ac:dyDescent="0.3">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15.75" customHeight="1" x14ac:dyDescent="0.3">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15.75" customHeight="1" x14ac:dyDescent="0.3">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15.75" customHeight="1" x14ac:dyDescent="0.3">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15.75" customHeight="1" x14ac:dyDescent="0.3">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15.75" customHeight="1" x14ac:dyDescent="0.3">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15.75" customHeight="1" x14ac:dyDescent="0.3">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15.75" customHeight="1" x14ac:dyDescent="0.3">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15.75" customHeight="1" x14ac:dyDescent="0.3">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15.75" customHeight="1" x14ac:dyDescent="0.3">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15.75" customHeight="1" x14ac:dyDescent="0.3">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15.75" customHeight="1" x14ac:dyDescent="0.3">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15.75" customHeight="1"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15.75" customHeight="1"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15.75" customHeight="1"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15.75" customHeight="1"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15.75" customHeight="1"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15.75" customHeight="1"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15.75" customHeight="1"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15.75" customHeight="1"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15.75" customHeight="1"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15.75" customHeight="1"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15.75" customHeight="1"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15.75" customHeight="1"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15.75" customHeight="1"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15.75" customHeight="1"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15.75" customHeight="1"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15.75" customHeight="1"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15.75" customHeight="1"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15.75" customHeight="1"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15.75" customHeight="1"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15.75" customHeight="1"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15.75" customHeight="1"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15.75" customHeight="1"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15.75" customHeight="1"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15.75" customHeight="1"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15.75" customHeight="1"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15.75" customHeight="1"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15.75" customHeight="1"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15.75" customHeight="1"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15.75" customHeight="1"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15.75" customHeight="1"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15.75" customHeight="1"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15.75" customHeight="1"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15.75" customHeight="1"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15.75" customHeight="1"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15.75" customHeight="1"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15.75" customHeight="1"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15.75" customHeight="1"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15.75" customHeight="1"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15.75" customHeight="1"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15.75" customHeight="1"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15.75" customHeight="1"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15.75" customHeight="1"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15.75" customHeight="1"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15.75" customHeight="1"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15.75" customHeight="1"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15.75" customHeight="1"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15.75" customHeight="1"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15.75" customHeight="1"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15.75" customHeight="1"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15.75" customHeight="1"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15.75" customHeight="1"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15.75" customHeight="1"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15.75" customHeight="1"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15.75" customHeight="1"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15.75" customHeight="1"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15.75" customHeight="1"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15.75" customHeight="1"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15.75" customHeight="1"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15.75" customHeight="1"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15.75" customHeight="1"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15.75" customHeight="1"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15.75" customHeight="1"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15.75" customHeight="1"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15.75" customHeight="1"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15.75" customHeight="1"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15.75" customHeight="1"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15.75" customHeight="1"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15.75" customHeight="1"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15.75" customHeight="1"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15.75" customHeight="1"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15.75" customHeight="1"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15.75" customHeight="1"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15.75" customHeight="1"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15.75" customHeight="1"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15.75" customHeight="1"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15.75" customHeight="1"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15.75" customHeight="1"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15.75" customHeight="1"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15.75" customHeight="1"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15.75" customHeight="1"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15.75" customHeight="1"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15.75" customHeight="1"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15.75" customHeight="1"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15.75" customHeight="1"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15.75" customHeight="1"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15.75" customHeight="1"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15.75" customHeight="1"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15.75" customHeight="1"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15.75" customHeight="1"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15.75" customHeight="1"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15.75" customHeight="1"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15.75" customHeight="1"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15.75" customHeight="1"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15.75" customHeight="1"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15.75" customHeight="1"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15.75" customHeight="1"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15.75" customHeight="1"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15.75" customHeight="1"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15.75" customHeight="1"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15.75" customHeight="1"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15.75" customHeight="1" x14ac:dyDescent="0.3">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row>
    <row r="222" spans="1:26" ht="15.75" customHeight="1" x14ac:dyDescent="0.3">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row>
    <row r="223" spans="1:26" ht="15.75" customHeight="1" x14ac:dyDescent="0.3">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row>
    <row r="224" spans="1:26" ht="15.75" customHeight="1" x14ac:dyDescent="0.3">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row>
    <row r="225" spans="1:26" ht="15.75" customHeight="1" x14ac:dyDescent="0.3">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row>
    <row r="226" spans="1:26" ht="15.75" customHeight="1" x14ac:dyDescent="0.3">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row>
    <row r="227" spans="1:26" ht="15.75" customHeight="1" x14ac:dyDescent="0.3">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row>
    <row r="228" spans="1:26" ht="15.75" customHeight="1" x14ac:dyDescent="0.3">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row>
    <row r="229" spans="1:26" ht="15.75" customHeight="1" x14ac:dyDescent="0.3">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row>
    <row r="230" spans="1:26" ht="15.75" customHeight="1" x14ac:dyDescent="0.3">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row>
    <row r="231" spans="1:26" ht="15.75" customHeight="1" x14ac:dyDescent="0.3">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row>
    <row r="232" spans="1:26" ht="15.75" customHeight="1" x14ac:dyDescent="0.3">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row>
    <row r="233" spans="1:26" ht="15.75" customHeight="1" x14ac:dyDescent="0.3">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row>
    <row r="234" spans="1:26" ht="15.75" customHeight="1" x14ac:dyDescent="0.3">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row>
    <row r="235" spans="1:26" ht="15.75" customHeight="1" x14ac:dyDescent="0.3">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row>
    <row r="236" spans="1:26" ht="15.75" customHeight="1" x14ac:dyDescent="0.3">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row>
    <row r="237" spans="1:26" ht="15.75" customHeight="1" x14ac:dyDescent="0.3">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row>
    <row r="238" spans="1:26" ht="15.75" customHeight="1" x14ac:dyDescent="0.3">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row>
    <row r="239" spans="1:26" ht="15.75" customHeight="1" x14ac:dyDescent="0.3">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row>
    <row r="240" spans="1:26" ht="15.75" customHeight="1" x14ac:dyDescent="0.3">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row>
    <row r="241" spans="1:26" ht="15.75" customHeight="1" x14ac:dyDescent="0.3">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row>
    <row r="242" spans="1:26" ht="15.75" customHeight="1" x14ac:dyDescent="0.3"/>
    <row r="243" spans="1:26" ht="15.75" customHeight="1" x14ac:dyDescent="0.3"/>
    <row r="244" spans="1:26" ht="15.75" customHeight="1" x14ac:dyDescent="0.3"/>
    <row r="245" spans="1:26" ht="15.75" customHeight="1" x14ac:dyDescent="0.3"/>
    <row r="246" spans="1:26" ht="15.75" customHeight="1" x14ac:dyDescent="0.3"/>
    <row r="247" spans="1:26" ht="15.75" customHeight="1" x14ac:dyDescent="0.3"/>
    <row r="248" spans="1:26" ht="15.75" customHeight="1" x14ac:dyDescent="0.3"/>
    <row r="249" spans="1:26" ht="15.75" customHeight="1" x14ac:dyDescent="0.3"/>
    <row r="250" spans="1:26" ht="15.75" customHeight="1" x14ac:dyDescent="0.3"/>
    <row r="251" spans="1:26" ht="15.75" customHeight="1" x14ac:dyDescent="0.3"/>
    <row r="252" spans="1:26" ht="15.75" customHeight="1" x14ac:dyDescent="0.3"/>
    <row r="253" spans="1:26" ht="15.75" customHeight="1" x14ac:dyDescent="0.3"/>
    <row r="254" spans="1:26" ht="15.75" customHeight="1" x14ac:dyDescent="0.3"/>
    <row r="255" spans="1:26" ht="15.75" customHeight="1" x14ac:dyDescent="0.3"/>
    <row r="256" spans="1:2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0">
    <mergeCell ref="E31:E32"/>
    <mergeCell ref="F31:F32"/>
    <mergeCell ref="B35:B36"/>
    <mergeCell ref="B17:C17"/>
    <mergeCell ref="B21:B22"/>
    <mergeCell ref="C21:C22"/>
    <mergeCell ref="F29:F30"/>
    <mergeCell ref="D21:F21"/>
    <mergeCell ref="B29:B30"/>
    <mergeCell ref="B24:B25"/>
    <mergeCell ref="B26:B27"/>
    <mergeCell ref="D26:D27"/>
    <mergeCell ref="E26:E27"/>
    <mergeCell ref="D29:D30"/>
    <mergeCell ref="E29:E30"/>
    <mergeCell ref="B37:B38"/>
    <mergeCell ref="D37:D38"/>
    <mergeCell ref="D35:D36"/>
    <mergeCell ref="B31:B32"/>
    <mergeCell ref="D31:D32"/>
    <mergeCell ref="F10:F11"/>
    <mergeCell ref="G10:G11"/>
    <mergeCell ref="B3:B4"/>
    <mergeCell ref="C3:C4"/>
    <mergeCell ref="D3:F3"/>
    <mergeCell ref="G3:G4"/>
    <mergeCell ref="B10:B11"/>
    <mergeCell ref="D10:D11"/>
    <mergeCell ref="E10:E11"/>
    <mergeCell ref="G29:G30"/>
    <mergeCell ref="G26:G27"/>
    <mergeCell ref="B39:B40"/>
    <mergeCell ref="B41:C41"/>
    <mergeCell ref="E37:E38"/>
    <mergeCell ref="F37:F38"/>
    <mergeCell ref="G37:G38"/>
    <mergeCell ref="G31:G32"/>
    <mergeCell ref="G35:G36"/>
    <mergeCell ref="D39:D40"/>
    <mergeCell ref="E39:E40"/>
    <mergeCell ref="F39:F40"/>
    <mergeCell ref="G39:G40"/>
    <mergeCell ref="E35:E36"/>
    <mergeCell ref="F35:F36"/>
    <mergeCell ref="F26:F27"/>
    <mergeCell ref="G21:G22"/>
    <mergeCell ref="D24:D25"/>
    <mergeCell ref="G24:G25"/>
    <mergeCell ref="E24:E25"/>
    <mergeCell ref="F24:F25"/>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1000"/>
  <sheetViews>
    <sheetView workbookViewId="0"/>
  </sheetViews>
  <sheetFormatPr defaultColWidth="11.19921875" defaultRowHeight="15" customHeight="1" x14ac:dyDescent="0.3"/>
  <cols>
    <col min="1" max="3" width="8.69921875" customWidth="1"/>
    <col min="4" max="4" width="10.296875" customWidth="1"/>
    <col min="5" max="9" width="8.69921875" customWidth="1"/>
  </cols>
  <sheetData>
    <row r="2" spans="2:9" ht="15" customHeight="1" x14ac:dyDescent="0.3">
      <c r="B2" s="71" t="s">
        <v>112</v>
      </c>
    </row>
    <row r="4" spans="2:9" ht="15" customHeight="1" x14ac:dyDescent="0.3">
      <c r="B4" s="71" t="s">
        <v>113</v>
      </c>
      <c r="G4" s="91">
        <f>D22</f>
        <v>0</v>
      </c>
    </row>
    <row r="5" spans="2:9" ht="15" customHeight="1" x14ac:dyDescent="0.3">
      <c r="B5" s="71" t="s">
        <v>114</v>
      </c>
      <c r="G5" s="91">
        <f>E22</f>
        <v>0</v>
      </c>
    </row>
    <row r="6" spans="2:9" ht="15" customHeight="1" x14ac:dyDescent="0.3">
      <c r="B6" s="71" t="s">
        <v>115</v>
      </c>
      <c r="G6" s="91">
        <f>F22</f>
        <v>0</v>
      </c>
    </row>
    <row r="7" spans="2:9" ht="15" customHeight="1" x14ac:dyDescent="0.3">
      <c r="B7" s="71" t="s">
        <v>116</v>
      </c>
      <c r="G7" s="91">
        <f>G22</f>
        <v>0</v>
      </c>
    </row>
    <row r="8" spans="2:9" ht="15" customHeight="1" x14ac:dyDescent="0.3">
      <c r="B8" s="71" t="s">
        <v>117</v>
      </c>
      <c r="G8" s="91">
        <f>H21</f>
        <v>0</v>
      </c>
    </row>
    <row r="9" spans="2:9" ht="15" customHeight="1" x14ac:dyDescent="0.3">
      <c r="B9" s="71" t="s">
        <v>118</v>
      </c>
      <c r="G9" s="91">
        <f>I21</f>
        <v>0</v>
      </c>
    </row>
    <row r="10" spans="2:9" ht="15.6" x14ac:dyDescent="0.3">
      <c r="B10" s="71" t="s">
        <v>119</v>
      </c>
      <c r="G10" s="91">
        <f>H22</f>
        <v>0</v>
      </c>
    </row>
    <row r="12" spans="2:9" ht="22.5" customHeight="1" x14ac:dyDescent="0.3">
      <c r="B12" s="320" t="s">
        <v>120</v>
      </c>
      <c r="C12" s="320" t="s">
        <v>121</v>
      </c>
      <c r="D12" s="327" t="s">
        <v>122</v>
      </c>
      <c r="E12" s="328"/>
      <c r="F12" s="327" t="s">
        <v>123</v>
      </c>
      <c r="G12" s="328"/>
      <c r="H12" s="327" t="s">
        <v>124</v>
      </c>
      <c r="I12" s="328"/>
    </row>
    <row r="13" spans="2:9" ht="15.6" x14ac:dyDescent="0.3">
      <c r="B13" s="326"/>
      <c r="C13" s="326"/>
      <c r="D13" s="329"/>
      <c r="E13" s="330"/>
      <c r="F13" s="329"/>
      <c r="G13" s="330"/>
      <c r="H13" s="329"/>
      <c r="I13" s="330"/>
    </row>
    <row r="14" spans="2:9" ht="22.5" customHeight="1" x14ac:dyDescent="0.3">
      <c r="B14" s="326"/>
      <c r="C14" s="326"/>
      <c r="D14" s="320" t="s">
        <v>125</v>
      </c>
      <c r="E14" s="320" t="s">
        <v>126</v>
      </c>
      <c r="F14" s="320" t="s">
        <v>127</v>
      </c>
      <c r="G14" s="320" t="s">
        <v>128</v>
      </c>
      <c r="H14" s="320" t="s">
        <v>127</v>
      </c>
      <c r="I14" s="320" t="s">
        <v>128</v>
      </c>
    </row>
    <row r="15" spans="2:9" ht="15.6" x14ac:dyDescent="0.3">
      <c r="B15" s="321"/>
      <c r="C15" s="321"/>
      <c r="D15" s="321"/>
      <c r="E15" s="321"/>
      <c r="F15" s="321"/>
      <c r="G15" s="321"/>
      <c r="H15" s="321"/>
      <c r="I15" s="321"/>
    </row>
    <row r="16" spans="2:9" ht="15.6" x14ac:dyDescent="0.3">
      <c r="B16" s="76">
        <v>1</v>
      </c>
      <c r="C16" s="77">
        <v>2</v>
      </c>
      <c r="D16" s="77">
        <v>3</v>
      </c>
      <c r="E16" s="77">
        <v>4</v>
      </c>
      <c r="F16" s="77">
        <v>5</v>
      </c>
      <c r="G16" s="77">
        <v>6</v>
      </c>
      <c r="H16" s="77">
        <v>7</v>
      </c>
      <c r="I16" s="77">
        <v>8</v>
      </c>
    </row>
    <row r="17" spans="2:9" ht="15.6" x14ac:dyDescent="0.3">
      <c r="B17" s="78" t="s">
        <v>129</v>
      </c>
      <c r="C17" s="92"/>
      <c r="D17" s="92"/>
      <c r="E17" s="92"/>
      <c r="F17" s="92"/>
      <c r="G17" s="92"/>
      <c r="H17" s="92"/>
      <c r="I17" s="92"/>
    </row>
    <row r="18" spans="2:9" ht="15.6" x14ac:dyDescent="0.3">
      <c r="B18" s="78" t="s">
        <v>130</v>
      </c>
      <c r="C18" s="92"/>
      <c r="D18" s="92"/>
      <c r="E18" s="92"/>
      <c r="F18" s="92"/>
      <c r="G18" s="92"/>
      <c r="H18" s="92"/>
      <c r="I18" s="92"/>
    </row>
    <row r="19" spans="2:9" ht="15.6" x14ac:dyDescent="0.3">
      <c r="B19" s="78" t="s">
        <v>131</v>
      </c>
      <c r="C19" s="92"/>
      <c r="D19" s="92"/>
      <c r="E19" s="92"/>
      <c r="F19" s="92"/>
      <c r="G19" s="92"/>
      <c r="H19" s="92"/>
      <c r="I19" s="92"/>
    </row>
    <row r="20" spans="2:9" ht="15.6" x14ac:dyDescent="0.3">
      <c r="B20" s="78" t="s">
        <v>132</v>
      </c>
      <c r="C20" s="92"/>
      <c r="D20" s="92"/>
      <c r="E20" s="92"/>
      <c r="F20" s="92"/>
      <c r="G20" s="92"/>
      <c r="H20" s="92"/>
      <c r="I20" s="92"/>
    </row>
    <row r="21" spans="2:9" ht="15.75" customHeight="1" x14ac:dyDescent="0.3">
      <c r="B21" s="85" t="s">
        <v>133</v>
      </c>
      <c r="C21" s="93"/>
      <c r="D21" s="93"/>
      <c r="E21" s="93"/>
      <c r="F21" s="93"/>
      <c r="G21" s="93"/>
      <c r="H21" s="94">
        <f t="shared" ref="H21:I21" si="0">SUM(H17:H20)</f>
        <v>0</v>
      </c>
      <c r="I21" s="94">
        <f t="shared" si="0"/>
        <v>0</v>
      </c>
    </row>
    <row r="22" spans="2:9" ht="15.75" customHeight="1" x14ac:dyDescent="0.3">
      <c r="B22" s="323" t="s">
        <v>134</v>
      </c>
      <c r="C22" s="324"/>
      <c r="D22" s="95">
        <f t="shared" ref="D22:G22" si="1">SUM(D17:D21)</f>
        <v>0</v>
      </c>
      <c r="E22" s="95">
        <f t="shared" si="1"/>
        <v>0</v>
      </c>
      <c r="F22" s="95">
        <f t="shared" si="1"/>
        <v>0</v>
      </c>
      <c r="G22" s="95">
        <f t="shared" si="1"/>
        <v>0</v>
      </c>
      <c r="H22" s="325">
        <f>SUM(H21:I21)</f>
        <v>0</v>
      </c>
      <c r="I22" s="324"/>
    </row>
    <row r="23" spans="2:9" ht="15.75" customHeight="1" x14ac:dyDescent="0.3"/>
    <row r="24" spans="2:9" ht="15.75" customHeight="1" x14ac:dyDescent="0.3"/>
    <row r="25" spans="2:9" ht="15.75" customHeight="1" x14ac:dyDescent="0.3"/>
    <row r="26" spans="2:9" ht="15.75" customHeight="1" x14ac:dyDescent="0.3"/>
    <row r="27" spans="2:9" ht="15.75" customHeight="1" x14ac:dyDescent="0.3"/>
    <row r="28" spans="2:9" ht="15.75" customHeight="1" x14ac:dyDescent="0.3"/>
    <row r="29" spans="2:9" ht="15.75" customHeight="1" x14ac:dyDescent="0.3"/>
    <row r="30" spans="2:9" ht="15.75" customHeight="1" x14ac:dyDescent="0.3"/>
    <row r="31" spans="2:9" ht="15.75" customHeight="1" x14ac:dyDescent="0.3"/>
    <row r="32" spans="2:9"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3">
    <mergeCell ref="F14:F15"/>
    <mergeCell ref="G14:G15"/>
    <mergeCell ref="B22:C22"/>
    <mergeCell ref="H14:H15"/>
    <mergeCell ref="I14:I15"/>
    <mergeCell ref="H22:I22"/>
    <mergeCell ref="B12:B15"/>
    <mergeCell ref="C12:C15"/>
    <mergeCell ref="D12:E13"/>
    <mergeCell ref="F12:G13"/>
    <mergeCell ref="H12:I13"/>
    <mergeCell ref="D14:D15"/>
    <mergeCell ref="E14:E15"/>
  </mergeCells>
  <pageMargins left="0.7" right="0.7" top="0.75" bottom="0.75" header="0" footer="0"/>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Y1000"/>
  <sheetViews>
    <sheetView workbookViewId="0"/>
  </sheetViews>
  <sheetFormatPr defaultColWidth="11.19921875" defaultRowHeight="15" customHeight="1" x14ac:dyDescent="0.3"/>
  <cols>
    <col min="1" max="1" width="9.19921875" customWidth="1"/>
    <col min="2" max="2" width="4.69921875" customWidth="1"/>
    <col min="3" max="3" width="30.09765625" customWidth="1"/>
    <col min="4" max="4" width="9.19921875" customWidth="1"/>
    <col min="5" max="5" width="11" customWidth="1"/>
    <col min="6" max="6" width="9.19921875" customWidth="1"/>
    <col min="7" max="25" width="12.09765625" customWidth="1"/>
  </cols>
  <sheetData>
    <row r="1" spans="1:25" ht="15.6" x14ac:dyDescent="0.3">
      <c r="A1" s="114"/>
      <c r="B1" s="114"/>
      <c r="C1" s="114"/>
      <c r="D1" s="114"/>
      <c r="E1" s="114"/>
      <c r="F1" s="114"/>
      <c r="G1" s="114"/>
      <c r="H1" s="114"/>
      <c r="I1" s="114"/>
      <c r="J1" s="114"/>
      <c r="K1" s="114"/>
      <c r="L1" s="114"/>
      <c r="M1" s="114"/>
      <c r="N1" s="114"/>
      <c r="O1" s="114"/>
      <c r="P1" s="114"/>
      <c r="Q1" s="114"/>
      <c r="R1" s="114"/>
      <c r="S1" s="114"/>
      <c r="T1" s="114"/>
      <c r="U1" s="114"/>
      <c r="V1" s="114"/>
      <c r="W1" s="114"/>
      <c r="X1" s="114"/>
      <c r="Y1" s="114"/>
    </row>
    <row r="2" spans="1:25" ht="15.6" x14ac:dyDescent="0.3">
      <c r="A2" s="114"/>
      <c r="B2" s="115" t="s">
        <v>432</v>
      </c>
      <c r="C2" s="114"/>
      <c r="D2" s="114"/>
      <c r="E2" s="114"/>
      <c r="F2" s="114"/>
      <c r="G2" s="114"/>
      <c r="H2" s="114"/>
      <c r="I2" s="114"/>
      <c r="J2" s="114"/>
      <c r="K2" s="114"/>
      <c r="L2" s="114"/>
      <c r="M2" s="114"/>
      <c r="N2" s="114"/>
      <c r="O2" s="114"/>
      <c r="P2" s="114"/>
      <c r="Q2" s="114"/>
      <c r="R2" s="114"/>
      <c r="S2" s="114"/>
      <c r="T2" s="114"/>
      <c r="U2" s="114"/>
      <c r="V2" s="114"/>
      <c r="W2" s="114"/>
      <c r="X2" s="114"/>
      <c r="Y2" s="114"/>
    </row>
    <row r="3" spans="1:25" ht="15.6" x14ac:dyDescent="0.3">
      <c r="A3" s="114"/>
      <c r="B3" s="193" t="s">
        <v>3</v>
      </c>
      <c r="C3" s="194" t="s">
        <v>245</v>
      </c>
      <c r="D3" s="194" t="s">
        <v>201</v>
      </c>
      <c r="E3" s="194" t="s">
        <v>246</v>
      </c>
      <c r="F3" s="114"/>
      <c r="G3" s="114"/>
      <c r="H3" s="114"/>
      <c r="I3" s="114"/>
      <c r="J3" s="114"/>
      <c r="K3" s="114"/>
      <c r="L3" s="114"/>
      <c r="M3" s="114"/>
      <c r="N3" s="114"/>
      <c r="O3" s="114"/>
      <c r="P3" s="114"/>
      <c r="Q3" s="114"/>
      <c r="R3" s="114"/>
      <c r="S3" s="114"/>
      <c r="T3" s="114"/>
      <c r="U3" s="114"/>
      <c r="V3" s="114"/>
      <c r="W3" s="114"/>
      <c r="X3" s="114"/>
      <c r="Y3" s="114"/>
    </row>
    <row r="4" spans="1:25" ht="15.6" x14ac:dyDescent="0.3">
      <c r="A4" s="114"/>
      <c r="B4" s="149">
        <v>1</v>
      </c>
      <c r="C4" s="150">
        <v>2</v>
      </c>
      <c r="D4" s="150">
        <v>3</v>
      </c>
      <c r="E4" s="150">
        <v>4</v>
      </c>
      <c r="F4" s="114"/>
      <c r="G4" s="114"/>
      <c r="H4" s="114"/>
      <c r="I4" s="114"/>
      <c r="J4" s="114"/>
      <c r="K4" s="114"/>
      <c r="L4" s="114"/>
      <c r="M4" s="114"/>
      <c r="N4" s="114"/>
      <c r="O4" s="114"/>
      <c r="P4" s="114"/>
      <c r="Q4" s="114"/>
      <c r="R4" s="114"/>
      <c r="S4" s="114"/>
      <c r="T4" s="114"/>
      <c r="U4" s="114"/>
      <c r="V4" s="114"/>
      <c r="W4" s="114"/>
      <c r="X4" s="114"/>
      <c r="Y4" s="114"/>
    </row>
    <row r="5" spans="1:25" ht="15.6" x14ac:dyDescent="0.3">
      <c r="A5" s="114"/>
      <c r="B5" s="387" t="s">
        <v>247</v>
      </c>
      <c r="C5" s="167" t="s">
        <v>433</v>
      </c>
      <c r="D5" s="358"/>
      <c r="E5" s="358"/>
      <c r="F5" s="114"/>
      <c r="G5" s="114"/>
      <c r="H5" s="114"/>
      <c r="I5" s="114"/>
      <c r="J5" s="114"/>
      <c r="K5" s="114"/>
      <c r="L5" s="114"/>
      <c r="M5" s="114"/>
      <c r="N5" s="114"/>
      <c r="O5" s="114"/>
      <c r="P5" s="114"/>
      <c r="Q5" s="114"/>
      <c r="R5" s="114"/>
      <c r="S5" s="114"/>
      <c r="T5" s="114"/>
      <c r="U5" s="114"/>
      <c r="V5" s="114"/>
      <c r="W5" s="114"/>
      <c r="X5" s="114"/>
      <c r="Y5" s="114"/>
    </row>
    <row r="6" spans="1:25" ht="15.6" x14ac:dyDescent="0.3">
      <c r="A6" s="114"/>
      <c r="B6" s="326"/>
      <c r="C6" s="140" t="s">
        <v>434</v>
      </c>
      <c r="D6" s="326"/>
      <c r="E6" s="326"/>
      <c r="F6" s="114"/>
      <c r="G6" s="114"/>
      <c r="H6" s="114"/>
      <c r="I6" s="114"/>
      <c r="J6" s="114"/>
      <c r="K6" s="114"/>
      <c r="L6" s="114"/>
      <c r="M6" s="114"/>
      <c r="N6" s="114"/>
      <c r="O6" s="114"/>
      <c r="P6" s="114"/>
      <c r="Q6" s="114"/>
      <c r="R6" s="114"/>
      <c r="S6" s="114"/>
      <c r="T6" s="114"/>
      <c r="U6" s="114"/>
      <c r="V6" s="114"/>
      <c r="W6" s="114"/>
      <c r="X6" s="114"/>
      <c r="Y6" s="114"/>
    </row>
    <row r="7" spans="1:25" ht="15.6" x14ac:dyDescent="0.3">
      <c r="A7" s="114"/>
      <c r="B7" s="359"/>
      <c r="C7" s="142" t="s">
        <v>435</v>
      </c>
      <c r="D7" s="359"/>
      <c r="E7" s="359"/>
      <c r="F7" s="114"/>
      <c r="G7" s="114"/>
      <c r="H7" s="114"/>
      <c r="I7" s="114"/>
      <c r="J7" s="114"/>
      <c r="K7" s="114"/>
      <c r="L7" s="114"/>
      <c r="M7" s="114"/>
      <c r="N7" s="114"/>
      <c r="O7" s="114"/>
      <c r="P7" s="114"/>
      <c r="Q7" s="114"/>
      <c r="R7" s="114"/>
      <c r="S7" s="114"/>
      <c r="T7" s="114"/>
      <c r="U7" s="114"/>
      <c r="V7" s="114"/>
      <c r="W7" s="114"/>
      <c r="X7" s="114"/>
      <c r="Y7" s="114"/>
    </row>
    <row r="8" spans="1:25" ht="15.6" x14ac:dyDescent="0.3">
      <c r="A8" s="114"/>
      <c r="B8" s="168"/>
      <c r="C8" s="142" t="s">
        <v>251</v>
      </c>
      <c r="D8" s="133"/>
      <c r="E8" s="133"/>
      <c r="F8" s="114"/>
      <c r="G8" s="114"/>
      <c r="H8" s="114"/>
      <c r="I8" s="114"/>
      <c r="J8" s="114"/>
      <c r="K8" s="114"/>
      <c r="L8" s="114"/>
      <c r="M8" s="114"/>
      <c r="N8" s="114"/>
      <c r="O8" s="114"/>
      <c r="P8" s="114"/>
      <c r="Q8" s="114"/>
      <c r="R8" s="114"/>
      <c r="S8" s="114"/>
      <c r="T8" s="114"/>
      <c r="U8" s="114"/>
      <c r="V8" s="114"/>
      <c r="W8" s="114"/>
      <c r="X8" s="114"/>
      <c r="Y8" s="114"/>
    </row>
    <row r="9" spans="1:25" ht="15.6" x14ac:dyDescent="0.3">
      <c r="A9" s="114"/>
      <c r="B9" s="168"/>
      <c r="C9" s="142" t="s">
        <v>252</v>
      </c>
      <c r="D9" s="133"/>
      <c r="E9" s="133"/>
      <c r="F9" s="114"/>
      <c r="G9" s="114"/>
      <c r="H9" s="114"/>
      <c r="I9" s="114"/>
      <c r="J9" s="114"/>
      <c r="K9" s="114"/>
      <c r="L9" s="114"/>
      <c r="M9" s="114"/>
      <c r="N9" s="114"/>
      <c r="O9" s="114"/>
      <c r="P9" s="114"/>
      <c r="Q9" s="114"/>
      <c r="R9" s="114"/>
      <c r="S9" s="114"/>
      <c r="T9" s="114"/>
      <c r="U9" s="114"/>
      <c r="V9" s="114"/>
      <c r="W9" s="114"/>
      <c r="X9" s="114"/>
      <c r="Y9" s="114"/>
    </row>
    <row r="10" spans="1:25" ht="15.6" x14ac:dyDescent="0.3">
      <c r="A10" s="114"/>
      <c r="B10" s="169"/>
      <c r="C10" s="153" t="s">
        <v>253</v>
      </c>
      <c r="D10" s="147"/>
      <c r="E10" s="147"/>
      <c r="F10" s="114"/>
      <c r="G10" s="114"/>
      <c r="H10" s="114"/>
      <c r="I10" s="114"/>
      <c r="J10" s="114"/>
      <c r="K10" s="114"/>
      <c r="L10" s="114"/>
      <c r="M10" s="114"/>
      <c r="N10" s="114"/>
      <c r="O10" s="114"/>
      <c r="P10" s="114"/>
      <c r="Q10" s="114"/>
      <c r="R10" s="114"/>
      <c r="S10" s="114"/>
      <c r="T10" s="114"/>
      <c r="U10" s="114"/>
      <c r="V10" s="114"/>
      <c r="W10" s="114"/>
      <c r="X10" s="114"/>
      <c r="Y10" s="114"/>
    </row>
    <row r="11" spans="1:25" ht="15.6" x14ac:dyDescent="0.3">
      <c r="A11" s="114"/>
      <c r="B11" s="357" t="s">
        <v>134</v>
      </c>
      <c r="C11" s="324"/>
      <c r="D11" s="144">
        <f>COUNTA(C8:C10)</f>
        <v>3</v>
      </c>
      <c r="E11" s="133"/>
      <c r="F11" s="114"/>
      <c r="G11" s="114"/>
      <c r="H11" s="114"/>
      <c r="I11" s="114"/>
      <c r="J11" s="114"/>
      <c r="K11" s="114"/>
      <c r="L11" s="114"/>
      <c r="M11" s="114"/>
      <c r="N11" s="114"/>
      <c r="O11" s="114"/>
      <c r="P11" s="114"/>
      <c r="Q11" s="114"/>
      <c r="R11" s="114"/>
      <c r="S11" s="114"/>
      <c r="T11" s="114"/>
      <c r="U11" s="114"/>
      <c r="V11" s="114"/>
      <c r="W11" s="114"/>
      <c r="X11" s="114"/>
      <c r="Y11" s="114"/>
    </row>
    <row r="12" spans="1:25" ht="15.6" x14ac:dyDescent="0.3">
      <c r="A12" s="114"/>
      <c r="B12" s="387" t="s">
        <v>254</v>
      </c>
      <c r="C12" s="167" t="s">
        <v>436</v>
      </c>
      <c r="D12" s="358"/>
      <c r="E12" s="358"/>
      <c r="F12" s="114"/>
      <c r="G12" s="114"/>
      <c r="H12" s="114"/>
      <c r="I12" s="114"/>
      <c r="J12" s="114"/>
      <c r="K12" s="114"/>
      <c r="L12" s="114"/>
      <c r="M12" s="114"/>
      <c r="N12" s="114"/>
      <c r="O12" s="114"/>
      <c r="P12" s="114"/>
      <c r="Q12" s="114"/>
      <c r="R12" s="114"/>
      <c r="S12" s="114"/>
      <c r="T12" s="114"/>
      <c r="U12" s="114"/>
      <c r="V12" s="114"/>
      <c r="W12" s="114"/>
      <c r="X12" s="114"/>
      <c r="Y12" s="114"/>
    </row>
    <row r="13" spans="1:25" ht="15.6" x14ac:dyDescent="0.3">
      <c r="A13" s="114"/>
      <c r="B13" s="326"/>
      <c r="C13" s="140" t="s">
        <v>437</v>
      </c>
      <c r="D13" s="326"/>
      <c r="E13" s="326"/>
      <c r="F13" s="114"/>
      <c r="G13" s="114"/>
      <c r="H13" s="114"/>
      <c r="I13" s="114"/>
      <c r="J13" s="114"/>
      <c r="K13" s="114"/>
      <c r="L13" s="114"/>
      <c r="M13" s="114"/>
      <c r="N13" s="114"/>
      <c r="O13" s="114"/>
      <c r="P13" s="114"/>
      <c r="Q13" s="114"/>
      <c r="R13" s="114"/>
      <c r="S13" s="114"/>
      <c r="T13" s="114"/>
      <c r="U13" s="114"/>
      <c r="V13" s="114"/>
      <c r="W13" s="114"/>
      <c r="X13" s="114"/>
      <c r="Y13" s="114"/>
    </row>
    <row r="14" spans="1:25" ht="15.6" x14ac:dyDescent="0.3">
      <c r="A14" s="114"/>
      <c r="B14" s="326"/>
      <c r="C14" s="140" t="s">
        <v>438</v>
      </c>
      <c r="D14" s="326"/>
      <c r="E14" s="326"/>
      <c r="F14" s="114"/>
      <c r="G14" s="114"/>
      <c r="H14" s="114"/>
      <c r="I14" s="114"/>
      <c r="J14" s="114"/>
      <c r="K14" s="114"/>
      <c r="L14" s="114"/>
      <c r="M14" s="114"/>
      <c r="N14" s="114"/>
      <c r="O14" s="114"/>
      <c r="P14" s="114"/>
      <c r="Q14" s="114"/>
      <c r="R14" s="114"/>
      <c r="S14" s="114"/>
      <c r="T14" s="114"/>
      <c r="U14" s="114"/>
      <c r="V14" s="114"/>
      <c r="W14" s="114"/>
      <c r="X14" s="114"/>
      <c r="Y14" s="114"/>
    </row>
    <row r="15" spans="1:25" ht="66" x14ac:dyDescent="0.3">
      <c r="A15" s="114"/>
      <c r="B15" s="326"/>
      <c r="C15" s="140" t="s">
        <v>439</v>
      </c>
      <c r="D15" s="326"/>
      <c r="E15" s="326"/>
      <c r="F15" s="114"/>
      <c r="G15" s="114"/>
      <c r="H15" s="114"/>
      <c r="I15" s="114"/>
      <c r="J15" s="114"/>
      <c r="K15" s="114"/>
      <c r="L15" s="114"/>
      <c r="M15" s="114"/>
      <c r="N15" s="114"/>
      <c r="O15" s="114"/>
      <c r="P15" s="114"/>
      <c r="Q15" s="114"/>
      <c r="R15" s="114"/>
      <c r="S15" s="114"/>
      <c r="T15" s="114"/>
      <c r="U15" s="114"/>
      <c r="V15" s="114"/>
      <c r="W15" s="114"/>
      <c r="X15" s="114"/>
      <c r="Y15" s="114"/>
    </row>
    <row r="16" spans="1:25" ht="15.6" x14ac:dyDescent="0.3">
      <c r="A16" s="114"/>
      <c r="B16" s="326"/>
      <c r="C16" s="140" t="s">
        <v>440</v>
      </c>
      <c r="D16" s="326"/>
      <c r="E16" s="326"/>
      <c r="F16" s="114"/>
      <c r="G16" s="114"/>
      <c r="H16" s="114"/>
      <c r="I16" s="114"/>
      <c r="J16" s="114"/>
      <c r="K16" s="114"/>
      <c r="L16" s="114"/>
      <c r="M16" s="114"/>
      <c r="N16" s="114"/>
      <c r="O16" s="114"/>
      <c r="P16" s="114"/>
      <c r="Q16" s="114"/>
      <c r="R16" s="114"/>
      <c r="S16" s="114"/>
      <c r="T16" s="114"/>
      <c r="U16" s="114"/>
      <c r="V16" s="114"/>
      <c r="W16" s="114"/>
      <c r="X16" s="114"/>
      <c r="Y16" s="114"/>
    </row>
    <row r="17" spans="1:25" ht="15.6" x14ac:dyDescent="0.3">
      <c r="A17" s="114"/>
      <c r="B17" s="359"/>
      <c r="C17" s="142" t="s">
        <v>441</v>
      </c>
      <c r="D17" s="359"/>
      <c r="E17" s="359"/>
      <c r="F17" s="114"/>
      <c r="G17" s="114"/>
      <c r="H17" s="114"/>
      <c r="I17" s="114"/>
      <c r="J17" s="114"/>
      <c r="K17" s="114"/>
      <c r="L17" s="114"/>
      <c r="M17" s="114"/>
      <c r="N17" s="114"/>
      <c r="O17" s="114"/>
      <c r="P17" s="114"/>
      <c r="Q17" s="114"/>
      <c r="R17" s="114"/>
      <c r="S17" s="114"/>
      <c r="T17" s="114"/>
      <c r="U17" s="114"/>
      <c r="V17" s="114"/>
      <c r="W17" s="114"/>
      <c r="X17" s="114"/>
      <c r="Y17" s="114"/>
    </row>
    <row r="18" spans="1:25" ht="15.6" x14ac:dyDescent="0.3">
      <c r="A18" s="114"/>
      <c r="B18" s="168"/>
      <c r="C18" s="142" t="s">
        <v>251</v>
      </c>
      <c r="D18" s="133"/>
      <c r="E18" s="133"/>
      <c r="F18" s="114"/>
      <c r="G18" s="114"/>
      <c r="H18" s="114"/>
      <c r="I18" s="114"/>
      <c r="J18" s="114"/>
      <c r="K18" s="114"/>
      <c r="L18" s="114"/>
      <c r="M18" s="114"/>
      <c r="N18" s="114"/>
      <c r="O18" s="114"/>
      <c r="P18" s="114"/>
      <c r="Q18" s="114"/>
      <c r="R18" s="114"/>
      <c r="S18" s="114"/>
      <c r="T18" s="114"/>
      <c r="U18" s="114"/>
      <c r="V18" s="114"/>
      <c r="W18" s="114"/>
      <c r="X18" s="114"/>
      <c r="Y18" s="114"/>
    </row>
    <row r="19" spans="1:25" ht="15.6" x14ac:dyDescent="0.3">
      <c r="A19" s="114"/>
      <c r="B19" s="168"/>
      <c r="C19" s="142" t="s">
        <v>252</v>
      </c>
      <c r="D19" s="133"/>
      <c r="E19" s="133"/>
      <c r="F19" s="114"/>
      <c r="G19" s="114"/>
      <c r="H19" s="114"/>
      <c r="I19" s="114"/>
      <c r="J19" s="114"/>
      <c r="K19" s="114"/>
      <c r="L19" s="114"/>
      <c r="M19" s="114"/>
      <c r="N19" s="114"/>
      <c r="O19" s="114"/>
      <c r="P19" s="114"/>
      <c r="Q19" s="114"/>
      <c r="R19" s="114"/>
      <c r="S19" s="114"/>
      <c r="T19" s="114"/>
      <c r="U19" s="114"/>
      <c r="V19" s="114"/>
      <c r="W19" s="114"/>
      <c r="X19" s="114"/>
      <c r="Y19" s="114"/>
    </row>
    <row r="20" spans="1:25" ht="15.6" x14ac:dyDescent="0.3">
      <c r="A20" s="114"/>
      <c r="B20" s="169"/>
      <c r="C20" s="153" t="s">
        <v>253</v>
      </c>
      <c r="D20" s="147"/>
      <c r="E20" s="147"/>
      <c r="F20" s="114"/>
      <c r="G20" s="114"/>
      <c r="H20" s="114"/>
      <c r="I20" s="114"/>
      <c r="J20" s="114"/>
      <c r="K20" s="114"/>
      <c r="L20" s="114"/>
      <c r="M20" s="114"/>
      <c r="N20" s="114"/>
      <c r="O20" s="114"/>
      <c r="P20" s="114"/>
      <c r="Q20" s="114"/>
      <c r="R20" s="114"/>
      <c r="S20" s="114"/>
      <c r="T20" s="114"/>
      <c r="U20" s="114"/>
      <c r="V20" s="114"/>
      <c r="W20" s="114"/>
      <c r="X20" s="114"/>
      <c r="Y20" s="114"/>
    </row>
    <row r="21" spans="1:25" ht="15.75" customHeight="1" x14ac:dyDescent="0.3">
      <c r="A21" s="114"/>
      <c r="B21" s="357" t="s">
        <v>134</v>
      </c>
      <c r="C21" s="324"/>
      <c r="D21" s="144">
        <f>COUNTA(C18:C20)</f>
        <v>3</v>
      </c>
      <c r="E21" s="133"/>
      <c r="F21" s="114"/>
      <c r="G21" s="114"/>
      <c r="H21" s="114"/>
      <c r="I21" s="114"/>
      <c r="J21" s="114"/>
      <c r="K21" s="114"/>
      <c r="L21" s="114"/>
      <c r="M21" s="114"/>
      <c r="N21" s="114"/>
      <c r="O21" s="114"/>
      <c r="P21" s="114"/>
      <c r="Q21" s="114"/>
      <c r="R21" s="114"/>
      <c r="S21" s="114"/>
      <c r="T21" s="114"/>
      <c r="U21" s="114"/>
      <c r="V21" s="114"/>
      <c r="W21" s="114"/>
      <c r="X21" s="114"/>
      <c r="Y21" s="114"/>
    </row>
    <row r="22" spans="1:25" ht="55.5" customHeight="1" x14ac:dyDescent="0.3">
      <c r="A22" s="114"/>
      <c r="B22" s="195" t="s">
        <v>261</v>
      </c>
      <c r="C22" s="167" t="s">
        <v>262</v>
      </c>
      <c r="D22" s="141"/>
      <c r="E22" s="141"/>
      <c r="F22" s="114"/>
      <c r="G22" s="114"/>
      <c r="H22" s="114"/>
      <c r="I22" s="114"/>
      <c r="J22" s="114"/>
      <c r="K22" s="114"/>
      <c r="L22" s="114"/>
      <c r="M22" s="114"/>
      <c r="N22" s="114"/>
      <c r="O22" s="114"/>
      <c r="P22" s="114"/>
      <c r="Q22" s="114"/>
      <c r="R22" s="114"/>
      <c r="S22" s="114"/>
      <c r="T22" s="114"/>
      <c r="U22" s="114"/>
      <c r="V22" s="114"/>
      <c r="W22" s="114"/>
      <c r="X22" s="114"/>
      <c r="Y22" s="114"/>
    </row>
    <row r="23" spans="1:25" ht="15.75" customHeight="1" x14ac:dyDescent="0.3">
      <c r="A23" s="114"/>
      <c r="B23" s="168"/>
      <c r="C23" s="142" t="s">
        <v>251</v>
      </c>
      <c r="D23" s="133"/>
      <c r="E23" s="133"/>
      <c r="F23" s="114"/>
      <c r="G23" s="114"/>
      <c r="H23" s="114"/>
      <c r="I23" s="114"/>
      <c r="J23" s="114"/>
      <c r="K23" s="114"/>
      <c r="L23" s="114"/>
      <c r="M23" s="114"/>
      <c r="N23" s="114"/>
      <c r="O23" s="114"/>
      <c r="P23" s="114"/>
      <c r="Q23" s="114"/>
      <c r="R23" s="114"/>
      <c r="S23" s="114"/>
      <c r="T23" s="114"/>
      <c r="U23" s="114"/>
      <c r="V23" s="114"/>
      <c r="W23" s="114"/>
      <c r="X23" s="114"/>
      <c r="Y23" s="114"/>
    </row>
    <row r="24" spans="1:25" ht="15.75" customHeight="1" x14ac:dyDescent="0.3">
      <c r="A24" s="114"/>
      <c r="B24" s="168"/>
      <c r="C24" s="142" t="s">
        <v>252</v>
      </c>
      <c r="D24" s="133"/>
      <c r="E24" s="133"/>
      <c r="F24" s="114"/>
      <c r="G24" s="114"/>
      <c r="H24" s="114"/>
      <c r="I24" s="114"/>
      <c r="J24" s="114"/>
      <c r="K24" s="114"/>
      <c r="L24" s="114"/>
      <c r="M24" s="114"/>
      <c r="N24" s="114"/>
      <c r="O24" s="114"/>
      <c r="P24" s="114"/>
      <c r="Q24" s="114"/>
      <c r="R24" s="114"/>
      <c r="S24" s="114"/>
      <c r="T24" s="114"/>
      <c r="U24" s="114"/>
      <c r="V24" s="114"/>
      <c r="W24" s="114"/>
      <c r="X24" s="114"/>
      <c r="Y24" s="114"/>
    </row>
    <row r="25" spans="1:25" ht="15.75" customHeight="1" x14ac:dyDescent="0.3">
      <c r="A25" s="114"/>
      <c r="B25" s="169"/>
      <c r="C25" s="153" t="s">
        <v>253</v>
      </c>
      <c r="D25" s="147"/>
      <c r="E25" s="147"/>
      <c r="F25" s="114"/>
      <c r="G25" s="114"/>
      <c r="H25" s="114"/>
      <c r="I25" s="114"/>
      <c r="J25" s="114"/>
      <c r="K25" s="114"/>
      <c r="L25" s="114"/>
      <c r="M25" s="114"/>
      <c r="N25" s="114"/>
      <c r="O25" s="114"/>
      <c r="P25" s="114"/>
      <c r="Q25" s="114"/>
      <c r="R25" s="114"/>
      <c r="S25" s="114"/>
      <c r="T25" s="114"/>
      <c r="U25" s="114"/>
      <c r="V25" s="114"/>
      <c r="W25" s="114"/>
      <c r="X25" s="114"/>
      <c r="Y25" s="114"/>
    </row>
    <row r="26" spans="1:25" ht="15.75" customHeight="1" x14ac:dyDescent="0.3">
      <c r="A26" s="114"/>
      <c r="B26" s="357" t="s">
        <v>134</v>
      </c>
      <c r="C26" s="324"/>
      <c r="D26" s="144">
        <f>COUNTA(C23:C25)</f>
        <v>3</v>
      </c>
      <c r="E26" s="133"/>
      <c r="F26" s="114"/>
      <c r="G26" s="114"/>
      <c r="H26" s="114"/>
      <c r="I26" s="114"/>
      <c r="J26" s="114"/>
      <c r="K26" s="114"/>
      <c r="L26" s="114"/>
      <c r="M26" s="114"/>
      <c r="N26" s="114"/>
      <c r="O26" s="114"/>
      <c r="P26" s="114"/>
      <c r="Q26" s="114"/>
      <c r="R26" s="114"/>
      <c r="S26" s="114"/>
      <c r="T26" s="114"/>
      <c r="U26" s="114"/>
      <c r="V26" s="114"/>
      <c r="W26" s="114"/>
      <c r="X26" s="114"/>
      <c r="Y26" s="114"/>
    </row>
    <row r="27" spans="1:25" ht="15.75" customHeight="1" x14ac:dyDescent="0.3">
      <c r="A27" s="114"/>
      <c r="B27" s="191" t="s">
        <v>263</v>
      </c>
      <c r="C27" s="171" t="s">
        <v>442</v>
      </c>
      <c r="D27" s="133"/>
      <c r="E27" s="133"/>
      <c r="F27" s="114"/>
      <c r="G27" s="114"/>
      <c r="H27" s="114"/>
      <c r="I27" s="114"/>
      <c r="J27" s="114"/>
      <c r="K27" s="114"/>
      <c r="L27" s="114"/>
      <c r="M27" s="114"/>
      <c r="N27" s="114"/>
      <c r="O27" s="114"/>
      <c r="P27" s="114"/>
      <c r="Q27" s="114"/>
      <c r="R27" s="114"/>
      <c r="S27" s="114"/>
      <c r="T27" s="114"/>
      <c r="U27" s="114"/>
      <c r="V27" s="114"/>
      <c r="W27" s="114"/>
      <c r="X27" s="114"/>
      <c r="Y27" s="114"/>
    </row>
    <row r="28" spans="1:25" ht="15.75" customHeight="1" x14ac:dyDescent="0.3">
      <c r="A28" s="114"/>
      <c r="B28" s="168"/>
      <c r="C28" s="142" t="s">
        <v>251</v>
      </c>
      <c r="D28" s="133"/>
      <c r="E28" s="133"/>
      <c r="F28" s="114"/>
      <c r="G28" s="114"/>
      <c r="H28" s="114"/>
      <c r="I28" s="114"/>
      <c r="J28" s="114"/>
      <c r="K28" s="114"/>
      <c r="L28" s="114"/>
      <c r="M28" s="114"/>
      <c r="N28" s="114"/>
      <c r="O28" s="114"/>
      <c r="P28" s="114"/>
      <c r="Q28" s="114"/>
      <c r="R28" s="114"/>
      <c r="S28" s="114"/>
      <c r="T28" s="114"/>
      <c r="U28" s="114"/>
      <c r="V28" s="114"/>
      <c r="W28" s="114"/>
      <c r="X28" s="114"/>
      <c r="Y28" s="114"/>
    </row>
    <row r="29" spans="1:25" ht="15.75" customHeight="1" x14ac:dyDescent="0.3">
      <c r="A29" s="114"/>
      <c r="B29" s="168"/>
      <c r="C29" s="142" t="s">
        <v>252</v>
      </c>
      <c r="D29" s="133"/>
      <c r="E29" s="133"/>
      <c r="F29" s="114"/>
      <c r="G29" s="114"/>
      <c r="H29" s="114"/>
      <c r="I29" s="114"/>
      <c r="J29" s="114"/>
      <c r="K29" s="114"/>
      <c r="L29" s="114"/>
      <c r="M29" s="114"/>
      <c r="N29" s="114"/>
      <c r="O29" s="114"/>
      <c r="P29" s="114"/>
      <c r="Q29" s="114"/>
      <c r="R29" s="114"/>
      <c r="S29" s="114"/>
      <c r="T29" s="114"/>
      <c r="U29" s="114"/>
      <c r="V29" s="114"/>
      <c r="W29" s="114"/>
      <c r="X29" s="114"/>
      <c r="Y29" s="114"/>
    </row>
    <row r="30" spans="1:25" ht="15.75" customHeight="1" x14ac:dyDescent="0.3">
      <c r="A30" s="114"/>
      <c r="B30" s="169"/>
      <c r="C30" s="153" t="s">
        <v>253</v>
      </c>
      <c r="D30" s="147"/>
      <c r="E30" s="147"/>
      <c r="F30" s="114"/>
      <c r="G30" s="114"/>
      <c r="H30" s="114"/>
      <c r="I30" s="114"/>
      <c r="J30" s="114"/>
      <c r="K30" s="114"/>
      <c r="L30" s="114"/>
      <c r="M30" s="114"/>
      <c r="N30" s="114"/>
      <c r="O30" s="114"/>
      <c r="P30" s="114"/>
      <c r="Q30" s="114"/>
      <c r="R30" s="114"/>
      <c r="S30" s="114"/>
      <c r="T30" s="114"/>
      <c r="U30" s="114"/>
      <c r="V30" s="114"/>
      <c r="W30" s="114"/>
      <c r="X30" s="114"/>
      <c r="Y30" s="114"/>
    </row>
    <row r="31" spans="1:25" ht="15.75" customHeight="1" x14ac:dyDescent="0.3">
      <c r="A31" s="114"/>
      <c r="B31" s="357" t="s">
        <v>134</v>
      </c>
      <c r="C31" s="324"/>
      <c r="D31" s="144">
        <f>COUNTA(C28:C30)</f>
        <v>3</v>
      </c>
      <c r="E31" s="133"/>
      <c r="F31" s="114"/>
      <c r="G31" s="114"/>
      <c r="H31" s="114"/>
      <c r="I31" s="114"/>
      <c r="J31" s="114"/>
      <c r="K31" s="114"/>
      <c r="L31" s="114"/>
      <c r="M31" s="114"/>
      <c r="N31" s="114"/>
      <c r="O31" s="114"/>
      <c r="P31" s="114"/>
      <c r="Q31" s="114"/>
      <c r="R31" s="114"/>
      <c r="S31" s="114"/>
      <c r="T31" s="114"/>
      <c r="U31" s="114"/>
      <c r="V31" s="114"/>
      <c r="W31" s="114"/>
      <c r="X31" s="114"/>
      <c r="Y31" s="114"/>
    </row>
    <row r="32" spans="1:25" ht="15.75" customHeight="1" x14ac:dyDescent="0.3">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row>
    <row r="33" spans="1:25" ht="15.75" customHeight="1" x14ac:dyDescent="0.3">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row>
    <row r="34" spans="1:25" ht="15.75" customHeight="1" x14ac:dyDescent="0.3">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row>
    <row r="35" spans="1:25" ht="15.75" customHeight="1" x14ac:dyDescent="0.3">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row>
    <row r="36" spans="1:25" ht="15.75" customHeight="1" x14ac:dyDescent="0.3">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row>
    <row r="37" spans="1:25" ht="15.75" customHeight="1" x14ac:dyDescent="0.3">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row>
    <row r="38" spans="1:25" ht="15.75" customHeight="1" x14ac:dyDescent="0.3">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row>
    <row r="39" spans="1:25" ht="15.75" customHeight="1" x14ac:dyDescent="0.3">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row>
    <row r="40" spans="1:25" ht="15.75" customHeight="1" x14ac:dyDescent="0.3">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row>
    <row r="41" spans="1:25" ht="15.75" customHeight="1" x14ac:dyDescent="0.3">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row>
    <row r="42" spans="1:25" ht="15.75" customHeight="1" x14ac:dyDescent="0.3">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row>
    <row r="43" spans="1:25" ht="15.75" customHeight="1" x14ac:dyDescent="0.3">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row>
    <row r="44" spans="1:25" ht="15.75" customHeight="1" x14ac:dyDescent="0.3">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row>
    <row r="45" spans="1:25" ht="15.75" customHeight="1" x14ac:dyDescent="0.3">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row>
    <row r="46" spans="1:25" ht="15.75" customHeight="1" x14ac:dyDescent="0.3">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row>
    <row r="47" spans="1:25" ht="15.75" customHeight="1" x14ac:dyDescent="0.3">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row>
    <row r="48" spans="1:25" ht="15.75" customHeight="1" x14ac:dyDescent="0.3">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row>
    <row r="49" spans="1:25" ht="15.75" customHeight="1" x14ac:dyDescent="0.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row>
    <row r="50" spans="1:25" ht="15.75" customHeight="1" x14ac:dyDescent="0.3">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row>
    <row r="51" spans="1:25" ht="15.75" customHeight="1" x14ac:dyDescent="0.3">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row>
    <row r="52" spans="1:25" ht="15.75" customHeigh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row>
    <row r="53" spans="1:25" ht="15.75" customHeight="1" x14ac:dyDescent="0.3">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row>
    <row r="54" spans="1:25" ht="15.75" customHeight="1" x14ac:dyDescent="0.3">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row>
    <row r="55" spans="1:25" ht="15.75" customHeight="1" x14ac:dyDescent="0.3">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row>
    <row r="56" spans="1:25" ht="15.75" customHeight="1" x14ac:dyDescent="0.3">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row>
    <row r="57" spans="1:25" ht="15.75" customHeight="1" x14ac:dyDescent="0.3">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row>
    <row r="58" spans="1:25" ht="15.75" customHeight="1" x14ac:dyDescent="0.3">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row>
    <row r="59" spans="1:25" ht="15.75" customHeight="1" x14ac:dyDescent="0.3">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row>
    <row r="60" spans="1:25" ht="15.75" customHeight="1" x14ac:dyDescent="0.3">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row>
    <row r="61" spans="1:25" ht="15.75" customHeight="1" x14ac:dyDescent="0.3">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row>
    <row r="62" spans="1:25" ht="15.75" customHeight="1" x14ac:dyDescent="0.3">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row>
    <row r="63" spans="1:25" ht="15.75" customHeight="1" x14ac:dyDescent="0.3">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row>
    <row r="64" spans="1:25" ht="15.75" customHeight="1" x14ac:dyDescent="0.3">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row>
    <row r="65" spans="1:25" ht="15.75" customHeight="1" x14ac:dyDescent="0.3">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row>
    <row r="66" spans="1:25" ht="15.75" customHeight="1" x14ac:dyDescent="0.3">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row>
    <row r="67" spans="1:25" ht="15.75" customHeight="1" x14ac:dyDescent="0.3">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row>
    <row r="68" spans="1:25" ht="15.75" customHeight="1" x14ac:dyDescent="0.3">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row>
    <row r="69" spans="1:25" ht="15.75" customHeight="1" x14ac:dyDescent="0.3">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row>
    <row r="70" spans="1:25" ht="15.75" customHeight="1" x14ac:dyDescent="0.3">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row>
    <row r="71" spans="1:25" ht="15.75" customHeight="1" x14ac:dyDescent="0.3">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row>
    <row r="72" spans="1:25" ht="15.75" customHeight="1" x14ac:dyDescent="0.3">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row>
    <row r="73" spans="1:25" ht="15.75" customHeight="1" x14ac:dyDescent="0.3">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row>
    <row r="74" spans="1:25" ht="15.75" customHeight="1" x14ac:dyDescent="0.3">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row>
    <row r="75" spans="1:25" ht="15.75" customHeight="1" x14ac:dyDescent="0.3">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row>
    <row r="76" spans="1:25" ht="15.75" customHeight="1" x14ac:dyDescent="0.3">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row>
    <row r="77" spans="1:25" ht="15.75" customHeight="1" x14ac:dyDescent="0.3">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row>
    <row r="78" spans="1:25" ht="15.75" customHeight="1" x14ac:dyDescent="0.3">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row>
    <row r="79" spans="1:25" ht="15.75" customHeight="1" x14ac:dyDescent="0.3">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row>
    <row r="80" spans="1:25" ht="15.75" customHeight="1" x14ac:dyDescent="0.3">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row>
    <row r="81" spans="1:25" ht="15.75" customHeight="1" x14ac:dyDescent="0.3">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row>
    <row r="82" spans="1:25" ht="15.75" customHeight="1" x14ac:dyDescent="0.3">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row>
    <row r="83" spans="1:25" ht="15.75" customHeight="1" x14ac:dyDescent="0.3">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row>
    <row r="84" spans="1:25" ht="15.75" customHeight="1" x14ac:dyDescent="0.3">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row>
    <row r="85" spans="1:25" ht="15.75" customHeight="1" x14ac:dyDescent="0.3">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row>
    <row r="86" spans="1:25" ht="15.75" customHeight="1" x14ac:dyDescent="0.3">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row>
    <row r="87" spans="1:25" ht="15.75" customHeight="1" x14ac:dyDescent="0.3">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row>
    <row r="88" spans="1:25" ht="15.75" customHeight="1" x14ac:dyDescent="0.3">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row>
    <row r="89" spans="1:25" ht="15.75" customHeight="1" x14ac:dyDescent="0.3">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row>
    <row r="90" spans="1:25" ht="15.75" customHeight="1" x14ac:dyDescent="0.3">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row>
    <row r="91" spans="1:25" ht="15.75" customHeight="1" x14ac:dyDescent="0.3">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row>
    <row r="92" spans="1:25" ht="15.75" customHeight="1" x14ac:dyDescent="0.3">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row>
    <row r="93" spans="1:25" ht="15.75" customHeight="1" x14ac:dyDescent="0.3">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row>
    <row r="94" spans="1:25" ht="15.75" customHeight="1" x14ac:dyDescent="0.3">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row>
    <row r="95" spans="1:25" ht="15.75" customHeight="1" x14ac:dyDescent="0.3">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row>
    <row r="96" spans="1:25" ht="15.75" customHeight="1" x14ac:dyDescent="0.3">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row>
    <row r="97" spans="1:25" ht="15.75" customHeight="1" x14ac:dyDescent="0.3">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row>
    <row r="98" spans="1:25" ht="15.75" customHeight="1" x14ac:dyDescent="0.3">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row>
    <row r="99" spans="1:25" ht="15.75" customHeight="1" x14ac:dyDescent="0.3">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row>
    <row r="100" spans="1:25" ht="15.75" customHeight="1" x14ac:dyDescent="0.3">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row>
    <row r="101" spans="1:25" ht="15.75" customHeight="1" x14ac:dyDescent="0.3">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row>
    <row r="102" spans="1:25" ht="15.75" customHeight="1" x14ac:dyDescent="0.3">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row>
    <row r="103" spans="1:25" ht="15.75" customHeight="1" x14ac:dyDescent="0.3">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row>
    <row r="104" spans="1:25" ht="15.75" customHeight="1" x14ac:dyDescent="0.3">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row>
    <row r="105" spans="1:25" ht="15.75" customHeight="1" x14ac:dyDescent="0.3">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row>
    <row r="106" spans="1:25" ht="15.75" customHeight="1" x14ac:dyDescent="0.3">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row>
    <row r="107" spans="1:25" ht="15.75" customHeight="1" x14ac:dyDescent="0.3">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row>
    <row r="108" spans="1:25" ht="15.75" customHeight="1" x14ac:dyDescent="0.3">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row>
    <row r="109" spans="1:25" ht="15.75" customHeight="1" x14ac:dyDescent="0.3">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row>
    <row r="110" spans="1:25" ht="15.75" customHeight="1" x14ac:dyDescent="0.3">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row>
    <row r="111" spans="1:25" ht="15.75" customHeight="1" x14ac:dyDescent="0.3">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row>
    <row r="112" spans="1:25" ht="15.75" customHeight="1" x14ac:dyDescent="0.3">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row>
    <row r="113" spans="1:25" ht="15.75" customHeight="1" x14ac:dyDescent="0.3">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row>
    <row r="114" spans="1:25" ht="15.75" customHeight="1" x14ac:dyDescent="0.3">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row>
    <row r="115" spans="1:25" ht="15.75" customHeight="1" x14ac:dyDescent="0.3">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row>
    <row r="116" spans="1:25" ht="15.75" customHeight="1" x14ac:dyDescent="0.3">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row>
    <row r="117" spans="1:25" ht="15.75" customHeight="1" x14ac:dyDescent="0.3">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row>
    <row r="118" spans="1:25" ht="15.75" customHeight="1" x14ac:dyDescent="0.3">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row>
    <row r="119" spans="1:25" ht="15.75" customHeight="1" x14ac:dyDescent="0.3">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row>
    <row r="120" spans="1:25" ht="15.75" customHeight="1" x14ac:dyDescent="0.3">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row>
    <row r="121" spans="1:25" ht="15.75" customHeight="1"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row>
    <row r="122" spans="1:25" ht="15.75" customHeight="1"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row>
    <row r="123" spans="1:25" ht="15.75" customHeight="1"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row>
    <row r="124" spans="1:25" ht="15.75" customHeight="1"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row>
    <row r="125" spans="1:25" ht="15.75" customHeight="1"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row>
    <row r="126" spans="1:25" ht="15.75" customHeight="1"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row>
    <row r="127" spans="1:25" ht="15.75" customHeight="1"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row>
    <row r="128" spans="1:25" ht="15.75" customHeight="1"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row>
    <row r="129" spans="1:25" ht="15.75" customHeight="1"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row>
    <row r="130" spans="1:25" ht="15.75" customHeight="1"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row>
    <row r="131" spans="1:25" ht="15.75" customHeight="1"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row>
    <row r="132" spans="1:25" ht="15.75" customHeight="1"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row>
    <row r="133" spans="1:25" ht="15.75" customHeight="1"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row>
    <row r="134" spans="1:25" ht="15.75" customHeight="1"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row>
    <row r="135" spans="1:25" ht="15.75" customHeight="1"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row>
    <row r="136" spans="1:25" ht="15.75" customHeight="1"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row>
    <row r="137" spans="1:25" ht="15.75" customHeight="1"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row>
    <row r="138" spans="1:25" ht="15.75" customHeight="1"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row>
    <row r="139" spans="1:25" ht="15.75" customHeight="1"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row>
    <row r="140" spans="1:25" ht="15.75" customHeight="1"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row>
    <row r="141" spans="1:25" ht="15.75" customHeight="1"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row>
    <row r="142" spans="1:25" ht="15.75" customHeight="1"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row>
    <row r="143" spans="1:25" ht="15.75" customHeight="1"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row>
    <row r="144" spans="1:25" ht="15.75" customHeight="1"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row>
    <row r="145" spans="1:25" ht="15.75" customHeight="1"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row>
    <row r="146" spans="1:25" ht="15.75" customHeight="1"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row>
    <row r="147" spans="1:25" ht="15.75" customHeight="1"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row>
    <row r="148" spans="1:25" ht="15.75" customHeight="1"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row>
    <row r="149" spans="1:25" ht="15.75" customHeight="1"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row>
    <row r="150" spans="1:25" ht="15.75" customHeight="1"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row>
    <row r="151" spans="1:25" ht="15.75" customHeight="1"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row>
    <row r="152" spans="1:25" ht="15.75" customHeight="1"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row>
    <row r="153" spans="1:25" ht="15.75" customHeight="1"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row>
    <row r="154" spans="1:25" ht="15.75" customHeight="1"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row>
    <row r="155" spans="1:25" ht="15.75" customHeight="1"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row>
    <row r="156" spans="1:25" ht="15.75" customHeight="1"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row>
    <row r="157" spans="1:25" ht="15.75" customHeight="1"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row>
    <row r="158" spans="1:25" ht="15.75" customHeight="1"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row>
    <row r="159" spans="1:25" ht="15.75" customHeight="1"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row>
    <row r="160" spans="1:25" ht="15.75" customHeight="1"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row>
    <row r="161" spans="1:25" ht="15.75" customHeight="1"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row>
    <row r="162" spans="1:25" ht="15.75" customHeight="1"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row>
    <row r="163" spans="1:25" ht="15.75" customHeight="1"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row>
    <row r="164" spans="1:25" ht="15.75" customHeight="1"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row>
    <row r="165" spans="1:25" ht="15.75" customHeight="1"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row>
    <row r="166" spans="1:25" ht="15.75" customHeight="1"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row>
    <row r="167" spans="1:25" ht="15.75" customHeight="1"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row>
    <row r="168" spans="1:25" ht="15.75" customHeight="1"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row>
    <row r="169" spans="1:25" ht="15.75" customHeight="1"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row>
    <row r="170" spans="1:25" ht="15.75" customHeight="1"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row>
    <row r="171" spans="1:25" ht="15.75" customHeight="1"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row>
    <row r="172" spans="1:25" ht="15.75" customHeight="1"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row>
    <row r="173" spans="1:25" ht="15.75" customHeight="1"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row>
    <row r="174" spans="1:25" ht="15.75" customHeight="1"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row>
    <row r="175" spans="1:25" ht="15.75" customHeight="1"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row>
    <row r="176" spans="1:25" ht="15.75" customHeight="1"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row>
    <row r="177" spans="1:25" ht="15.75" customHeight="1"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row>
    <row r="178" spans="1:25" ht="15.75" customHeight="1"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row>
    <row r="179" spans="1:25" ht="15.75" customHeight="1"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row>
    <row r="180" spans="1:25" ht="15.75" customHeight="1"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row>
    <row r="181" spans="1:25" ht="15.75" customHeight="1"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row>
    <row r="182" spans="1:25" ht="15.75" customHeight="1"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row>
    <row r="183" spans="1:25" ht="15.75" customHeight="1"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row>
    <row r="184" spans="1:25" ht="15.75" customHeight="1"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row>
    <row r="185" spans="1:25" ht="15.75" customHeight="1"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row>
    <row r="186" spans="1:25" ht="15.75" customHeight="1"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row>
    <row r="187" spans="1:25" ht="15.75" customHeight="1"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row>
    <row r="188" spans="1:25" ht="15.75" customHeight="1"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row>
    <row r="189" spans="1:25" ht="15.75" customHeight="1"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row>
    <row r="190" spans="1:25" ht="15.75" customHeight="1"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row>
    <row r="191" spans="1:25" ht="15.75" customHeight="1"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row>
    <row r="192" spans="1:25" ht="15.75" customHeight="1"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row>
    <row r="193" spans="1:25" ht="15.75" customHeight="1"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row>
    <row r="194" spans="1:25" ht="15.75" customHeight="1"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row>
    <row r="195" spans="1:25" ht="15.75" customHeight="1"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row>
    <row r="196" spans="1:25" ht="15.75" customHeight="1"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row>
    <row r="197" spans="1:25" ht="15.75" customHeight="1"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row>
    <row r="198" spans="1:25" ht="15.75" customHeight="1"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row>
    <row r="199" spans="1:25" ht="15.75" customHeight="1"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row>
    <row r="200" spans="1:25" ht="15.75" customHeight="1"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row>
    <row r="201" spans="1:25" ht="15.75" customHeight="1"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row>
    <row r="202" spans="1:25" ht="15.75" customHeight="1"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row>
    <row r="203" spans="1:25" ht="15.75" customHeight="1"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row>
    <row r="204" spans="1:25" ht="15.75" customHeight="1"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row>
    <row r="205" spans="1:25" ht="15.75" customHeight="1"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row>
    <row r="206" spans="1:25" ht="15.75" customHeight="1"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row>
    <row r="207" spans="1:25" ht="15.75" customHeight="1"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row>
    <row r="208" spans="1:25" ht="15.75" customHeight="1"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row>
    <row r="209" spans="1:25" ht="15.75" customHeight="1"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row>
    <row r="210" spans="1:25" ht="15.75" customHeight="1"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row>
    <row r="211" spans="1:25" ht="15.75" customHeight="1"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row>
    <row r="212" spans="1:25" ht="15.75" customHeight="1"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row>
    <row r="213" spans="1:25" ht="15.75" customHeight="1"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row>
    <row r="214" spans="1:25" ht="15.75" customHeight="1"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row>
    <row r="215" spans="1:25" ht="15.75" customHeight="1"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row>
    <row r="216" spans="1:25" ht="15.75" customHeight="1"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row>
    <row r="217" spans="1:25" ht="15.75" customHeight="1"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row>
    <row r="218" spans="1:25" ht="15.75" customHeight="1"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row>
    <row r="219" spans="1:25" ht="15.75" customHeight="1"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row>
    <row r="220" spans="1:25" ht="15.75" customHeight="1"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row>
    <row r="221" spans="1:25" ht="15.75" customHeight="1" x14ac:dyDescent="0.3">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row>
    <row r="222" spans="1:25" ht="15.75" customHeight="1" x14ac:dyDescent="0.3">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row>
    <row r="223" spans="1:25" ht="15.75" customHeight="1" x14ac:dyDescent="0.3">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row>
    <row r="224" spans="1:25" ht="15.75" customHeight="1" x14ac:dyDescent="0.3">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row>
    <row r="225" spans="1:25" ht="15.75" customHeight="1" x14ac:dyDescent="0.3">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row>
    <row r="226" spans="1:25" ht="15.75" customHeight="1" x14ac:dyDescent="0.3">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row>
    <row r="227" spans="1:25" ht="15.75" customHeight="1" x14ac:dyDescent="0.3">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row>
    <row r="228" spans="1:25" ht="15.75" customHeight="1" x14ac:dyDescent="0.3">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row>
    <row r="229" spans="1:25" ht="15.75" customHeight="1" x14ac:dyDescent="0.3">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row>
    <row r="230" spans="1:25" ht="15.75" customHeight="1" x14ac:dyDescent="0.3">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row>
    <row r="231" spans="1:25" ht="15.75" customHeight="1" x14ac:dyDescent="0.3">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row>
    <row r="232" spans="1:25" ht="15.75" customHeight="1" x14ac:dyDescent="0.3"/>
    <row r="233" spans="1:25" ht="15.75" customHeight="1" x14ac:dyDescent="0.3"/>
    <row r="234" spans="1:25" ht="15.75" customHeight="1" x14ac:dyDescent="0.3"/>
    <row r="235" spans="1:25" ht="15.75" customHeight="1" x14ac:dyDescent="0.3"/>
    <row r="236" spans="1:25" ht="15.75" customHeight="1" x14ac:dyDescent="0.3"/>
    <row r="237" spans="1:25" ht="15.75" customHeight="1" x14ac:dyDescent="0.3"/>
    <row r="238" spans="1:25" ht="15.75" customHeight="1" x14ac:dyDescent="0.3"/>
    <row r="239" spans="1:25" ht="15.75" customHeight="1" x14ac:dyDescent="0.3"/>
    <row r="240" spans="1:25"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0">
    <mergeCell ref="B21:C21"/>
    <mergeCell ref="B26:C26"/>
    <mergeCell ref="B31:C31"/>
    <mergeCell ref="B5:B7"/>
    <mergeCell ref="D5:D7"/>
    <mergeCell ref="E5:E7"/>
    <mergeCell ref="B11:C11"/>
    <mergeCell ref="B12:B17"/>
    <mergeCell ref="D12:D17"/>
    <mergeCell ref="E12:E17"/>
  </mergeCell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L1000"/>
  <sheetViews>
    <sheetView workbookViewId="0"/>
  </sheetViews>
  <sheetFormatPr defaultColWidth="11.19921875" defaultRowHeight="15" customHeight="1" x14ac:dyDescent="0.3"/>
  <cols>
    <col min="1" max="12" width="8.69921875" customWidth="1"/>
  </cols>
  <sheetData>
    <row r="2" spans="2:12" ht="15.6" x14ac:dyDescent="0.3">
      <c r="B2" s="69" t="s">
        <v>135</v>
      </c>
    </row>
    <row r="3" spans="2:12" ht="15.6" x14ac:dyDescent="0.3">
      <c r="B3" s="69"/>
    </row>
    <row r="4" spans="2:12" ht="22.5" customHeight="1" x14ac:dyDescent="0.3">
      <c r="B4" s="320" t="s">
        <v>94</v>
      </c>
      <c r="C4" s="320" t="s">
        <v>136</v>
      </c>
      <c r="D4" s="327" t="s">
        <v>124</v>
      </c>
      <c r="E4" s="331"/>
      <c r="F4" s="328"/>
      <c r="G4" s="327" t="s">
        <v>137</v>
      </c>
      <c r="H4" s="331"/>
      <c r="I4" s="328"/>
      <c r="J4" s="327" t="s">
        <v>138</v>
      </c>
      <c r="K4" s="331"/>
      <c r="L4" s="328"/>
    </row>
    <row r="5" spans="2:12" ht="15.6" x14ac:dyDescent="0.3">
      <c r="B5" s="326"/>
      <c r="C5" s="326"/>
      <c r="D5" s="329"/>
      <c r="E5" s="332"/>
      <c r="F5" s="330"/>
      <c r="G5" s="329"/>
      <c r="H5" s="332"/>
      <c r="I5" s="330"/>
      <c r="J5" s="329"/>
      <c r="K5" s="332"/>
      <c r="L5" s="330"/>
    </row>
    <row r="6" spans="2:12" ht="15.6" x14ac:dyDescent="0.3">
      <c r="B6" s="321"/>
      <c r="C6" s="321"/>
      <c r="D6" s="74" t="s">
        <v>131</v>
      </c>
      <c r="E6" s="74" t="s">
        <v>132</v>
      </c>
      <c r="F6" s="74" t="s">
        <v>133</v>
      </c>
      <c r="G6" s="74" t="s">
        <v>131</v>
      </c>
      <c r="H6" s="74" t="s">
        <v>132</v>
      </c>
      <c r="I6" s="74" t="s">
        <v>133</v>
      </c>
      <c r="J6" s="74" t="s">
        <v>131</v>
      </c>
      <c r="K6" s="74" t="s">
        <v>132</v>
      </c>
      <c r="L6" s="74" t="s">
        <v>133</v>
      </c>
    </row>
    <row r="7" spans="2:12" ht="15.6" x14ac:dyDescent="0.3">
      <c r="B7" s="76">
        <v>1</v>
      </c>
      <c r="C7" s="77">
        <v>2</v>
      </c>
      <c r="D7" s="77">
        <v>3</v>
      </c>
      <c r="E7" s="77">
        <v>4</v>
      </c>
      <c r="F7" s="77">
        <v>5</v>
      </c>
      <c r="G7" s="77">
        <v>6</v>
      </c>
      <c r="H7" s="77">
        <v>7</v>
      </c>
      <c r="I7" s="77">
        <v>8</v>
      </c>
      <c r="J7" s="77">
        <v>9</v>
      </c>
      <c r="K7" s="77">
        <v>10</v>
      </c>
      <c r="L7" s="96">
        <v>11</v>
      </c>
    </row>
    <row r="8" spans="2:12" ht="15.6" x14ac:dyDescent="0.3">
      <c r="B8" s="78">
        <v>1</v>
      </c>
      <c r="C8" s="92"/>
      <c r="D8" s="92"/>
      <c r="E8" s="92"/>
      <c r="F8" s="92"/>
      <c r="G8" s="92"/>
      <c r="H8" s="92"/>
      <c r="I8" s="92"/>
      <c r="J8" s="92"/>
      <c r="K8" s="92"/>
      <c r="L8" s="92"/>
    </row>
    <row r="9" spans="2:12" ht="15.6" x14ac:dyDescent="0.3">
      <c r="B9" s="85" t="s">
        <v>139</v>
      </c>
      <c r="C9" s="97"/>
      <c r="D9" s="97"/>
      <c r="E9" s="97"/>
      <c r="F9" s="97"/>
      <c r="G9" s="97"/>
      <c r="H9" s="97"/>
      <c r="I9" s="97"/>
      <c r="J9" s="97"/>
      <c r="K9" s="97"/>
      <c r="L9" s="97"/>
    </row>
    <row r="10" spans="2:12" ht="15.6" x14ac:dyDescent="0.3">
      <c r="B10" s="333" t="s">
        <v>134</v>
      </c>
      <c r="C10" s="324"/>
      <c r="D10" s="92">
        <f t="shared" ref="D10:L10" si="0">SUM(D8:D9)</f>
        <v>0</v>
      </c>
      <c r="E10" s="92">
        <f t="shared" si="0"/>
        <v>0</v>
      </c>
      <c r="F10" s="92">
        <f t="shared" si="0"/>
        <v>0</v>
      </c>
      <c r="G10" s="92">
        <f t="shared" si="0"/>
        <v>0</v>
      </c>
      <c r="H10" s="92">
        <f t="shared" si="0"/>
        <v>0</v>
      </c>
      <c r="I10" s="92">
        <f t="shared" si="0"/>
        <v>0</v>
      </c>
      <c r="J10" s="92">
        <f t="shared" si="0"/>
        <v>0</v>
      </c>
      <c r="K10" s="92">
        <f t="shared" si="0"/>
        <v>0</v>
      </c>
      <c r="L10" s="92">
        <f t="shared" si="0"/>
        <v>0</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
    <mergeCell ref="J4:L5"/>
    <mergeCell ref="B10:C10"/>
    <mergeCell ref="B4:B6"/>
    <mergeCell ref="C4:C6"/>
    <mergeCell ref="D4:F5"/>
    <mergeCell ref="G4:I5"/>
  </mergeCell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N1000"/>
  <sheetViews>
    <sheetView workbookViewId="0"/>
  </sheetViews>
  <sheetFormatPr defaultColWidth="11.19921875" defaultRowHeight="15" customHeight="1" x14ac:dyDescent="0.3"/>
  <cols>
    <col min="1" max="7" width="8.69921875" customWidth="1"/>
    <col min="8" max="8" width="10.19921875" customWidth="1"/>
    <col min="9" max="9" width="8.69921875" customWidth="1"/>
    <col min="10" max="10" width="10.09765625" customWidth="1"/>
    <col min="11" max="11" width="10.3984375" customWidth="1"/>
    <col min="12" max="12" width="10" customWidth="1"/>
    <col min="13" max="13" width="10.3984375" customWidth="1"/>
    <col min="14" max="14" width="8.69921875" customWidth="1"/>
  </cols>
  <sheetData>
    <row r="2" spans="2:14" ht="15.6" x14ac:dyDescent="0.3">
      <c r="B2" s="98" t="s">
        <v>140</v>
      </c>
    </row>
    <row r="3" spans="2:14" ht="15.6" x14ac:dyDescent="0.3">
      <c r="B3" s="98"/>
    </row>
    <row r="4" spans="2:14" ht="15.6" x14ac:dyDescent="0.3">
      <c r="B4" s="98" t="s">
        <v>141</v>
      </c>
      <c r="N4" s="91">
        <f>C22</f>
        <v>1</v>
      </c>
    </row>
    <row r="5" spans="2:14" ht="15.6" x14ac:dyDescent="0.3">
      <c r="B5" s="71" t="s">
        <v>142</v>
      </c>
      <c r="N5" s="91">
        <f>H22</f>
        <v>1</v>
      </c>
    </row>
    <row r="6" spans="2:14" ht="15.6" x14ac:dyDescent="0.3">
      <c r="B6" s="71" t="s">
        <v>143</v>
      </c>
    </row>
    <row r="7" spans="2:14" ht="15.6" x14ac:dyDescent="0.3">
      <c r="B7" s="98"/>
    </row>
    <row r="8" spans="2:14" ht="15.6" x14ac:dyDescent="0.3">
      <c r="B8" s="335" t="s">
        <v>94</v>
      </c>
      <c r="C8" s="335" t="s">
        <v>144</v>
      </c>
      <c r="D8" s="338" t="s">
        <v>145</v>
      </c>
      <c r="E8" s="339" t="s">
        <v>146</v>
      </c>
      <c r="F8" s="328"/>
      <c r="G8" s="335" t="s">
        <v>147</v>
      </c>
      <c r="H8" s="335" t="s">
        <v>148</v>
      </c>
      <c r="I8" s="335" t="s">
        <v>149</v>
      </c>
      <c r="J8" s="335" t="s">
        <v>150</v>
      </c>
      <c r="K8" s="335" t="s">
        <v>151</v>
      </c>
      <c r="L8" s="335" t="s">
        <v>152</v>
      </c>
      <c r="M8" s="336" t="s">
        <v>153</v>
      </c>
      <c r="N8" s="335" t="s">
        <v>154</v>
      </c>
    </row>
    <row r="9" spans="2:14" ht="59.25" customHeight="1" x14ac:dyDescent="0.3">
      <c r="B9" s="326"/>
      <c r="C9" s="326"/>
      <c r="D9" s="326"/>
      <c r="E9" s="340"/>
      <c r="F9" s="341"/>
      <c r="G9" s="326"/>
      <c r="H9" s="326"/>
      <c r="I9" s="326"/>
      <c r="J9" s="326"/>
      <c r="K9" s="326"/>
      <c r="L9" s="326"/>
      <c r="M9" s="337"/>
      <c r="N9" s="326"/>
    </row>
    <row r="10" spans="2:14" ht="15.6" x14ac:dyDescent="0.3">
      <c r="B10" s="326"/>
      <c r="C10" s="326"/>
      <c r="D10" s="326"/>
      <c r="E10" s="342" t="s">
        <v>155</v>
      </c>
      <c r="F10" s="343"/>
      <c r="G10" s="99" t="s">
        <v>156</v>
      </c>
      <c r="H10" s="99" t="s">
        <v>104</v>
      </c>
      <c r="I10" s="326"/>
      <c r="J10" s="99" t="s">
        <v>157</v>
      </c>
      <c r="K10" s="99" t="s">
        <v>158</v>
      </c>
      <c r="L10" s="99" t="s">
        <v>159</v>
      </c>
      <c r="M10" s="99" t="s">
        <v>160</v>
      </c>
      <c r="N10" s="99" t="s">
        <v>161</v>
      </c>
    </row>
    <row r="11" spans="2:14" ht="40.799999999999997" x14ac:dyDescent="0.3">
      <c r="B11" s="321"/>
      <c r="C11" s="321"/>
      <c r="D11" s="321"/>
      <c r="E11" s="100" t="s">
        <v>162</v>
      </c>
      <c r="F11" s="100" t="s">
        <v>163</v>
      </c>
      <c r="G11" s="101"/>
      <c r="H11" s="102"/>
      <c r="I11" s="321"/>
      <c r="J11" s="101"/>
      <c r="K11" s="102"/>
      <c r="L11" s="102"/>
      <c r="M11" s="103"/>
      <c r="N11" s="104"/>
    </row>
    <row r="12" spans="2:14" ht="15.6" x14ac:dyDescent="0.3">
      <c r="B12" s="76">
        <v>1</v>
      </c>
      <c r="C12" s="77">
        <v>2</v>
      </c>
      <c r="D12" s="77">
        <v>3</v>
      </c>
      <c r="E12" s="334">
        <v>4</v>
      </c>
      <c r="F12" s="324"/>
      <c r="G12" s="77">
        <v>5</v>
      </c>
      <c r="H12" s="77">
        <v>6</v>
      </c>
      <c r="I12" s="77">
        <v>7</v>
      </c>
      <c r="J12" s="77">
        <v>8</v>
      </c>
      <c r="K12" s="77">
        <v>9</v>
      </c>
      <c r="L12" s="77">
        <v>10</v>
      </c>
      <c r="M12" s="77">
        <v>11</v>
      </c>
      <c r="N12" s="77">
        <v>12</v>
      </c>
    </row>
    <row r="13" spans="2:14" ht="15.6" x14ac:dyDescent="0.3">
      <c r="B13" s="105">
        <v>1</v>
      </c>
      <c r="C13" s="106"/>
      <c r="D13" s="106"/>
      <c r="E13" s="106"/>
      <c r="F13" s="106"/>
      <c r="G13" s="106"/>
      <c r="H13" s="106"/>
      <c r="I13" s="106"/>
      <c r="J13" s="106"/>
      <c r="K13" s="106"/>
      <c r="L13" s="106"/>
      <c r="M13" s="106"/>
      <c r="N13" s="106"/>
    </row>
    <row r="14" spans="2:14" ht="15.6" x14ac:dyDescent="0.3">
      <c r="B14" s="105">
        <v>2</v>
      </c>
      <c r="C14" s="106" t="s">
        <v>164</v>
      </c>
      <c r="D14" s="106"/>
      <c r="E14" s="106"/>
      <c r="F14" s="106"/>
      <c r="G14" s="106" t="s">
        <v>165</v>
      </c>
      <c r="H14" s="106" t="s">
        <v>107</v>
      </c>
      <c r="I14" s="106"/>
      <c r="J14" s="106"/>
      <c r="K14" s="106"/>
      <c r="L14" s="106" t="s">
        <v>165</v>
      </c>
      <c r="M14" s="106"/>
      <c r="N14" s="106"/>
    </row>
    <row r="15" spans="2:14" ht="15.6" x14ac:dyDescent="0.3">
      <c r="B15" s="105">
        <v>3</v>
      </c>
      <c r="C15" s="106"/>
      <c r="D15" s="106"/>
      <c r="E15" s="106"/>
      <c r="F15" s="106"/>
      <c r="G15" s="106"/>
      <c r="H15" s="106"/>
      <c r="I15" s="106"/>
      <c r="J15" s="106"/>
      <c r="K15" s="106"/>
      <c r="L15" s="106"/>
      <c r="M15" s="106"/>
      <c r="N15" s="106"/>
    </row>
    <row r="16" spans="2:14" ht="15.6" x14ac:dyDescent="0.3">
      <c r="B16" s="105">
        <v>4</v>
      </c>
      <c r="C16" s="106"/>
      <c r="D16" s="106"/>
      <c r="E16" s="106"/>
      <c r="F16" s="106"/>
      <c r="G16" s="106"/>
      <c r="H16" s="106"/>
      <c r="I16" s="106"/>
      <c r="J16" s="106"/>
      <c r="K16" s="106"/>
      <c r="L16" s="106"/>
      <c r="M16" s="106"/>
      <c r="N16" s="106"/>
    </row>
    <row r="17" spans="2:14" ht="15.6" x14ac:dyDescent="0.3">
      <c r="B17" s="105">
        <v>5</v>
      </c>
      <c r="C17" s="106"/>
      <c r="D17" s="106"/>
      <c r="E17" s="106"/>
      <c r="F17" s="106"/>
      <c r="G17" s="106"/>
      <c r="H17" s="106"/>
      <c r="I17" s="106"/>
      <c r="J17" s="106"/>
      <c r="K17" s="106"/>
      <c r="L17" s="106"/>
      <c r="M17" s="106"/>
      <c r="N17" s="106"/>
    </row>
    <row r="18" spans="2:14" ht="15.6" x14ac:dyDescent="0.3">
      <c r="B18" s="105">
        <v>6</v>
      </c>
      <c r="C18" s="106"/>
      <c r="D18" s="106"/>
      <c r="E18" s="106"/>
      <c r="F18" s="106"/>
      <c r="G18" s="106"/>
      <c r="H18" s="106"/>
      <c r="I18" s="106"/>
      <c r="J18" s="106"/>
      <c r="K18" s="106"/>
      <c r="L18" s="106"/>
      <c r="M18" s="106"/>
      <c r="N18" s="106"/>
    </row>
    <row r="19" spans="2:14" ht="15.6" x14ac:dyDescent="0.3">
      <c r="B19" s="105">
        <v>7</v>
      </c>
      <c r="C19" s="106"/>
      <c r="D19" s="106"/>
      <c r="E19" s="106"/>
      <c r="F19" s="106"/>
      <c r="G19" s="106"/>
      <c r="H19" s="106"/>
      <c r="I19" s="106"/>
      <c r="J19" s="106"/>
      <c r="K19" s="106"/>
      <c r="L19" s="106"/>
      <c r="M19" s="106"/>
      <c r="N19" s="106"/>
    </row>
    <row r="20" spans="2:14" ht="15.6" x14ac:dyDescent="0.3">
      <c r="B20" s="105">
        <v>8</v>
      </c>
      <c r="C20" s="106"/>
      <c r="D20" s="106"/>
      <c r="E20" s="106"/>
      <c r="F20" s="106"/>
      <c r="G20" s="106"/>
      <c r="H20" s="106"/>
      <c r="I20" s="106"/>
      <c r="J20" s="106"/>
      <c r="K20" s="106"/>
      <c r="L20" s="106"/>
      <c r="M20" s="106"/>
      <c r="N20" s="106"/>
    </row>
    <row r="21" spans="2:14" ht="15.75" customHeight="1" x14ac:dyDescent="0.3">
      <c r="B21" s="107" t="s">
        <v>108</v>
      </c>
      <c r="C21" s="108"/>
      <c r="D21" s="108"/>
      <c r="E21" s="108"/>
      <c r="F21" s="108"/>
      <c r="G21" s="108"/>
      <c r="H21" s="108"/>
      <c r="I21" s="108"/>
      <c r="J21" s="108"/>
      <c r="K21" s="108"/>
      <c r="L21" s="108"/>
      <c r="M21" s="108"/>
      <c r="N21" s="108"/>
    </row>
    <row r="22" spans="2:14" ht="15.75" customHeight="1" x14ac:dyDescent="0.3">
      <c r="B22" s="109" t="s">
        <v>109</v>
      </c>
      <c r="C22" s="110">
        <f>COUNTIFS(C13:C21,"*",L13:L21,"*")</f>
        <v>1</v>
      </c>
      <c r="D22" s="111"/>
      <c r="E22" s="111"/>
      <c r="F22" s="111"/>
      <c r="G22" s="111"/>
      <c r="H22" s="112">
        <f>COUNTIFS(C13:C21,"*",G13:G21,"*",H13:H21,"*")</f>
        <v>1</v>
      </c>
      <c r="I22" s="111"/>
      <c r="J22" s="113"/>
      <c r="K22" s="113"/>
      <c r="L22" s="111"/>
      <c r="M22" s="113"/>
      <c r="N22" s="111"/>
    </row>
    <row r="23" spans="2:14" ht="15.75" customHeight="1" x14ac:dyDescent="0.3"/>
    <row r="24" spans="2:14" ht="15.75" customHeight="1" x14ac:dyDescent="0.3"/>
    <row r="25" spans="2:14" ht="15.75" customHeight="1" x14ac:dyDescent="0.3"/>
    <row r="26" spans="2:14" ht="15.75" customHeight="1" x14ac:dyDescent="0.3"/>
    <row r="27" spans="2:14" ht="15.75" customHeight="1" x14ac:dyDescent="0.3"/>
    <row r="28" spans="2:14" ht="15.75" customHeight="1" x14ac:dyDescent="0.3"/>
    <row r="29" spans="2:14" ht="15.75" customHeight="1" x14ac:dyDescent="0.3"/>
    <row r="30" spans="2:14" ht="15.75" customHeight="1" x14ac:dyDescent="0.3"/>
    <row r="31" spans="2:14" ht="15.75" customHeight="1" x14ac:dyDescent="0.3"/>
    <row r="32" spans="2:14"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4">
    <mergeCell ref="B8:B11"/>
    <mergeCell ref="C8:C11"/>
    <mergeCell ref="D8:D11"/>
    <mergeCell ref="E8:F9"/>
    <mergeCell ref="J8:J9"/>
    <mergeCell ref="G8:G9"/>
    <mergeCell ref="H8:H9"/>
    <mergeCell ref="I8:I11"/>
    <mergeCell ref="E10:F10"/>
    <mergeCell ref="E12:F12"/>
    <mergeCell ref="K8:K9"/>
    <mergeCell ref="L8:L9"/>
    <mergeCell ref="M8:M9"/>
    <mergeCell ref="N8:N9"/>
  </mergeCells>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workbookViewId="0"/>
  </sheetViews>
  <sheetFormatPr defaultColWidth="11.19921875" defaultRowHeight="15" customHeight="1" x14ac:dyDescent="0.3"/>
  <cols>
    <col min="1" max="1" width="9.19921875" customWidth="1"/>
    <col min="2" max="2" width="4.09765625" customWidth="1"/>
    <col min="3" max="6" width="9.19921875" customWidth="1"/>
    <col min="7" max="7" width="10" customWidth="1"/>
    <col min="8" max="11" width="9.19921875" customWidth="1"/>
    <col min="12" max="12" width="22" customWidth="1"/>
    <col min="13" max="26" width="12.09765625" customWidth="1"/>
  </cols>
  <sheetData>
    <row r="1" spans="1:26" ht="15.6" x14ac:dyDescent="0.3">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1:26" ht="15.6" x14ac:dyDescent="0.3">
      <c r="A2" s="114"/>
      <c r="B2" s="115" t="s">
        <v>166</v>
      </c>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26" ht="15.6" x14ac:dyDescent="0.3">
      <c r="A3" s="114"/>
      <c r="B3" s="115"/>
      <c r="C3" s="114"/>
      <c r="D3" s="114"/>
      <c r="E3" s="114"/>
      <c r="F3" s="114"/>
      <c r="G3" s="114"/>
      <c r="H3" s="114"/>
      <c r="I3" s="114"/>
      <c r="J3" s="114"/>
      <c r="K3" s="114"/>
      <c r="L3" s="114"/>
      <c r="M3" s="114"/>
      <c r="N3" s="114"/>
      <c r="O3" s="114"/>
      <c r="P3" s="114"/>
      <c r="Q3" s="114"/>
      <c r="R3" s="114"/>
      <c r="S3" s="114"/>
      <c r="T3" s="114"/>
      <c r="U3" s="114"/>
      <c r="V3" s="114"/>
      <c r="W3" s="114"/>
      <c r="X3" s="114"/>
      <c r="Y3" s="114"/>
      <c r="Z3" s="114"/>
    </row>
    <row r="4" spans="1:26" ht="15.6" x14ac:dyDescent="0.3">
      <c r="A4" s="114"/>
      <c r="B4" s="320" t="s">
        <v>94</v>
      </c>
      <c r="C4" s="320" t="s">
        <v>167</v>
      </c>
      <c r="D4" s="322" t="s">
        <v>168</v>
      </c>
      <c r="E4" s="318"/>
      <c r="F4" s="318"/>
      <c r="G4" s="318"/>
      <c r="H4" s="318"/>
      <c r="I4" s="318"/>
      <c r="J4" s="318"/>
      <c r="K4" s="319"/>
      <c r="L4" s="344" t="s">
        <v>169</v>
      </c>
      <c r="M4" s="114"/>
      <c r="N4" s="114"/>
      <c r="O4" s="114"/>
      <c r="P4" s="114"/>
      <c r="Q4" s="114"/>
      <c r="R4" s="114"/>
      <c r="S4" s="114"/>
      <c r="T4" s="114"/>
      <c r="U4" s="114"/>
      <c r="V4" s="114"/>
      <c r="W4" s="114"/>
      <c r="X4" s="114"/>
      <c r="Y4" s="114"/>
      <c r="Z4" s="114"/>
    </row>
    <row r="5" spans="1:26" ht="15.6" x14ac:dyDescent="0.3">
      <c r="A5" s="114"/>
      <c r="B5" s="326"/>
      <c r="C5" s="326"/>
      <c r="D5" s="322" t="s">
        <v>170</v>
      </c>
      <c r="E5" s="318"/>
      <c r="F5" s="318"/>
      <c r="G5" s="319"/>
      <c r="H5" s="322" t="s">
        <v>171</v>
      </c>
      <c r="I5" s="318"/>
      <c r="J5" s="318"/>
      <c r="K5" s="319"/>
      <c r="L5" s="345"/>
      <c r="M5" s="114"/>
      <c r="N5" s="114"/>
      <c r="O5" s="114"/>
      <c r="P5" s="114"/>
      <c r="Q5" s="114"/>
      <c r="R5" s="114"/>
      <c r="S5" s="114"/>
      <c r="T5" s="114"/>
      <c r="U5" s="114"/>
      <c r="V5" s="114"/>
      <c r="W5" s="114"/>
      <c r="X5" s="114"/>
      <c r="Y5" s="114"/>
      <c r="Z5" s="114"/>
    </row>
    <row r="6" spans="1:26" ht="15.6" x14ac:dyDescent="0.3">
      <c r="A6" s="114"/>
      <c r="B6" s="326"/>
      <c r="C6" s="326"/>
      <c r="D6" s="320" t="s">
        <v>131</v>
      </c>
      <c r="E6" s="320" t="s">
        <v>132</v>
      </c>
      <c r="F6" s="320" t="s">
        <v>133</v>
      </c>
      <c r="G6" s="116" t="s">
        <v>172</v>
      </c>
      <c r="H6" s="320" t="s">
        <v>131</v>
      </c>
      <c r="I6" s="320" t="s">
        <v>132</v>
      </c>
      <c r="J6" s="320" t="s">
        <v>133</v>
      </c>
      <c r="K6" s="116" t="s">
        <v>172</v>
      </c>
      <c r="L6" s="116" t="s">
        <v>173</v>
      </c>
      <c r="M6" s="114"/>
      <c r="N6" s="114"/>
      <c r="O6" s="114"/>
      <c r="P6" s="114"/>
      <c r="Q6" s="114"/>
      <c r="R6" s="114"/>
      <c r="S6" s="114"/>
      <c r="T6" s="114"/>
      <c r="U6" s="114"/>
      <c r="V6" s="114"/>
      <c r="W6" s="114"/>
      <c r="X6" s="114"/>
      <c r="Y6" s="114"/>
      <c r="Z6" s="114"/>
    </row>
    <row r="7" spans="1:26" ht="15.6" x14ac:dyDescent="0.3">
      <c r="A7" s="114"/>
      <c r="B7" s="321"/>
      <c r="C7" s="321"/>
      <c r="D7" s="321"/>
      <c r="E7" s="321"/>
      <c r="F7" s="321"/>
      <c r="G7" s="74" t="s">
        <v>174</v>
      </c>
      <c r="H7" s="321"/>
      <c r="I7" s="321"/>
      <c r="J7" s="321"/>
      <c r="K7" s="74" t="s">
        <v>174</v>
      </c>
      <c r="L7" s="117"/>
      <c r="M7" s="114"/>
      <c r="N7" s="114"/>
      <c r="O7" s="114"/>
      <c r="P7" s="114"/>
      <c r="Q7" s="114"/>
      <c r="R7" s="114"/>
      <c r="S7" s="114"/>
      <c r="T7" s="114"/>
      <c r="U7" s="114"/>
      <c r="V7" s="114"/>
      <c r="W7" s="114"/>
      <c r="X7" s="114"/>
      <c r="Y7" s="114"/>
      <c r="Z7" s="114"/>
    </row>
    <row r="8" spans="1:26" ht="15.6" x14ac:dyDescent="0.3">
      <c r="A8" s="114"/>
      <c r="B8" s="76">
        <v>1</v>
      </c>
      <c r="C8" s="77">
        <v>2</v>
      </c>
      <c r="D8" s="77">
        <v>3</v>
      </c>
      <c r="E8" s="77">
        <v>4</v>
      </c>
      <c r="F8" s="77">
        <v>5</v>
      </c>
      <c r="G8" s="77">
        <v>6</v>
      </c>
      <c r="H8" s="77">
        <v>7</v>
      </c>
      <c r="I8" s="77">
        <v>8</v>
      </c>
      <c r="J8" s="77">
        <v>9</v>
      </c>
      <c r="K8" s="77">
        <v>10</v>
      </c>
      <c r="L8" s="77">
        <v>11</v>
      </c>
      <c r="M8" s="114"/>
      <c r="N8" s="114"/>
      <c r="O8" s="114"/>
      <c r="P8" s="114"/>
      <c r="Q8" s="114"/>
      <c r="R8" s="114"/>
      <c r="S8" s="114"/>
      <c r="T8" s="114"/>
      <c r="U8" s="114"/>
      <c r="V8" s="114"/>
      <c r="W8" s="114"/>
      <c r="X8" s="114"/>
      <c r="Y8" s="114"/>
      <c r="Z8" s="114"/>
    </row>
    <row r="9" spans="1:26" ht="15.6" x14ac:dyDescent="0.3">
      <c r="A9" s="114"/>
      <c r="B9" s="118">
        <v>1</v>
      </c>
      <c r="C9" s="119" t="s">
        <v>175</v>
      </c>
      <c r="D9" s="119">
        <v>3</v>
      </c>
      <c r="E9" s="119"/>
      <c r="F9" s="119"/>
      <c r="G9" s="119">
        <f t="shared" ref="G9:G12" si="0">AVERAGE(D9:F9)</f>
        <v>3</v>
      </c>
      <c r="H9" s="119"/>
      <c r="I9" s="119">
        <v>2</v>
      </c>
      <c r="J9" s="119"/>
      <c r="K9" s="119">
        <f t="shared" ref="K9:K12" si="1">AVERAGE(H9:J9)</f>
        <v>2</v>
      </c>
      <c r="L9" s="119">
        <f t="shared" ref="L9:L12" si="2">AVERAGE(G9,K9)</f>
        <v>2.5</v>
      </c>
      <c r="M9" s="114"/>
      <c r="N9" s="114"/>
      <c r="O9" s="114"/>
      <c r="P9" s="114"/>
      <c r="Q9" s="114"/>
      <c r="R9" s="114"/>
      <c r="S9" s="114"/>
      <c r="T9" s="114"/>
      <c r="U9" s="114"/>
      <c r="V9" s="114"/>
      <c r="W9" s="114"/>
      <c r="X9" s="114"/>
      <c r="Y9" s="114"/>
      <c r="Z9" s="114"/>
    </row>
    <row r="10" spans="1:26" ht="15.6" x14ac:dyDescent="0.3">
      <c r="A10" s="114"/>
      <c r="B10" s="118">
        <v>2</v>
      </c>
      <c r="C10" s="119" t="s">
        <v>176</v>
      </c>
      <c r="D10" s="119"/>
      <c r="E10" s="119">
        <v>3</v>
      </c>
      <c r="F10" s="119"/>
      <c r="G10" s="119">
        <f t="shared" si="0"/>
        <v>3</v>
      </c>
      <c r="H10" s="119">
        <v>1</v>
      </c>
      <c r="I10" s="119"/>
      <c r="J10" s="119"/>
      <c r="K10" s="119">
        <f t="shared" si="1"/>
        <v>1</v>
      </c>
      <c r="L10" s="119">
        <f t="shared" si="2"/>
        <v>2</v>
      </c>
      <c r="M10" s="114"/>
      <c r="N10" s="114"/>
      <c r="O10" s="114"/>
      <c r="P10" s="114"/>
      <c r="Q10" s="114"/>
      <c r="R10" s="114"/>
      <c r="S10" s="114"/>
      <c r="T10" s="114"/>
      <c r="U10" s="114"/>
      <c r="V10" s="114"/>
      <c r="W10" s="114"/>
      <c r="X10" s="114"/>
      <c r="Y10" s="114"/>
      <c r="Z10" s="114"/>
    </row>
    <row r="11" spans="1:26" ht="15.6" x14ac:dyDescent="0.3">
      <c r="A11" s="114"/>
      <c r="B11" s="118">
        <v>3</v>
      </c>
      <c r="C11" s="119" t="s">
        <v>177</v>
      </c>
      <c r="D11" s="119"/>
      <c r="E11" s="119"/>
      <c r="F11" s="119">
        <v>3</v>
      </c>
      <c r="G11" s="119">
        <f t="shared" si="0"/>
        <v>3</v>
      </c>
      <c r="H11" s="119"/>
      <c r="I11" s="119"/>
      <c r="J11" s="119">
        <v>3</v>
      </c>
      <c r="K11" s="119">
        <f t="shared" si="1"/>
        <v>3</v>
      </c>
      <c r="L11" s="119">
        <f t="shared" si="2"/>
        <v>3</v>
      </c>
      <c r="M11" s="114"/>
      <c r="N11" s="114"/>
      <c r="O11" s="114"/>
      <c r="P11" s="114"/>
      <c r="Q11" s="114"/>
      <c r="R11" s="114"/>
      <c r="S11" s="114"/>
      <c r="T11" s="114"/>
      <c r="U11" s="114"/>
      <c r="V11" s="114"/>
      <c r="W11" s="114"/>
      <c r="X11" s="114"/>
      <c r="Y11" s="114"/>
      <c r="Z11" s="114"/>
    </row>
    <row r="12" spans="1:26" ht="15.6" x14ac:dyDescent="0.3">
      <c r="A12" s="114"/>
      <c r="B12" s="118" t="s">
        <v>108</v>
      </c>
      <c r="C12" s="119"/>
      <c r="D12" s="119"/>
      <c r="E12" s="119"/>
      <c r="F12" s="119"/>
      <c r="G12" s="119" t="e">
        <f t="shared" si="0"/>
        <v>#DIV/0!</v>
      </c>
      <c r="H12" s="119"/>
      <c r="I12" s="119"/>
      <c r="J12" s="119"/>
      <c r="K12" s="119" t="e">
        <f t="shared" si="1"/>
        <v>#DIV/0!</v>
      </c>
      <c r="L12" s="119" t="e">
        <f t="shared" si="2"/>
        <v>#DIV/0!</v>
      </c>
      <c r="M12" s="114"/>
      <c r="N12" s="114"/>
      <c r="O12" s="114"/>
      <c r="P12" s="114"/>
      <c r="Q12" s="114"/>
      <c r="R12" s="114"/>
      <c r="S12" s="114"/>
      <c r="T12" s="114"/>
      <c r="U12" s="114"/>
      <c r="V12" s="114"/>
      <c r="W12" s="114"/>
      <c r="X12" s="114"/>
      <c r="Y12" s="114"/>
      <c r="Z12" s="114"/>
    </row>
    <row r="13" spans="1:26" ht="15.6" x14ac:dyDescent="0.3">
      <c r="A13" s="114"/>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row>
    <row r="14" spans="1:26" ht="15.6" x14ac:dyDescent="0.3">
      <c r="A14" s="114"/>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row>
    <row r="15" spans="1:26" ht="15.6" x14ac:dyDescent="0.3">
      <c r="A15" s="114"/>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row>
    <row r="16" spans="1:26" ht="15.6" x14ac:dyDescent="0.3">
      <c r="A16" s="11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row>
    <row r="17" spans="1:26" ht="15.6" x14ac:dyDescent="0.3">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row>
    <row r="18" spans="1:26" ht="15.6" x14ac:dyDescent="0.3">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row>
    <row r="19" spans="1:26" ht="15.6" x14ac:dyDescent="0.3">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row>
    <row r="20" spans="1:26" ht="15.6" x14ac:dyDescent="0.3">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row>
    <row r="21" spans="1:26" ht="15.75" customHeight="1" x14ac:dyDescent="0.3">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row>
    <row r="22" spans="1:26" ht="15.75" customHeight="1" x14ac:dyDescent="0.3">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row>
    <row r="23" spans="1:26" ht="15.75" customHeight="1" x14ac:dyDescent="0.3">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row>
    <row r="24" spans="1:26" ht="15.75" customHeight="1" x14ac:dyDescent="0.3">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row>
    <row r="25" spans="1:26" ht="15.75" customHeight="1" x14ac:dyDescent="0.3">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row>
    <row r="26" spans="1:26" ht="15.75" customHeight="1" x14ac:dyDescent="0.3">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spans="1:26" ht="15.75" customHeight="1" x14ac:dyDescent="0.3">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1:26" ht="15.75" customHeight="1" x14ac:dyDescent="0.3">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spans="1:26" ht="15.75" customHeight="1" x14ac:dyDescent="0.3">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1:26" ht="15.75" customHeight="1" x14ac:dyDescent="0.3">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ht="15.75" customHeight="1" x14ac:dyDescent="0.3">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ht="15.75" customHeight="1" x14ac:dyDescent="0.3">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1:26" ht="15.75" customHeight="1" x14ac:dyDescent="0.3">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ht="15.75" customHeight="1" x14ac:dyDescent="0.3">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1:26" ht="15.75" customHeight="1" x14ac:dyDescent="0.3">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ht="15.75" customHeight="1" x14ac:dyDescent="0.3">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ht="15.75" customHeight="1" x14ac:dyDescent="0.3">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ht="15.75" customHeight="1" x14ac:dyDescent="0.3">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1:26" ht="15.75" customHeight="1" x14ac:dyDescent="0.3">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ht="15.75" customHeight="1" x14ac:dyDescent="0.3">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ht="15.75" customHeight="1" x14ac:dyDescent="0.3">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ht="15.75" customHeight="1" x14ac:dyDescent="0.3">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15.75" customHeight="1" x14ac:dyDescent="0.3">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15.75" customHeight="1" x14ac:dyDescent="0.3">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15.75" customHeight="1" x14ac:dyDescent="0.3">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15.75" customHeight="1" x14ac:dyDescent="0.3">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15.75" customHeight="1" x14ac:dyDescent="0.3">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15.75" customHeight="1" x14ac:dyDescent="0.3">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15.75" customHeight="1" x14ac:dyDescent="0.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15.75" customHeight="1" x14ac:dyDescent="0.3">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15.75" customHeight="1" x14ac:dyDescent="0.3">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15.75" customHeigh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15.75" customHeight="1" x14ac:dyDescent="0.3">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15.75" customHeight="1" x14ac:dyDescent="0.3">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15.75" customHeight="1" x14ac:dyDescent="0.3">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15.75" customHeight="1" x14ac:dyDescent="0.3">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15.75" customHeight="1" x14ac:dyDescent="0.3">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15.75" customHeight="1" x14ac:dyDescent="0.3">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15.75" customHeight="1" x14ac:dyDescent="0.3">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15.75" customHeight="1" x14ac:dyDescent="0.3">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15.75" customHeight="1" x14ac:dyDescent="0.3">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15.75" customHeight="1" x14ac:dyDescent="0.3">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15.75" customHeight="1" x14ac:dyDescent="0.3">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15.75" customHeight="1" x14ac:dyDescent="0.3">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15.75" customHeight="1" x14ac:dyDescent="0.3">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15.75" customHeight="1" x14ac:dyDescent="0.3">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15.75" customHeight="1" x14ac:dyDescent="0.3">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15.75" customHeight="1" x14ac:dyDescent="0.3">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15.75" customHeight="1" x14ac:dyDescent="0.3">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15.75" customHeight="1" x14ac:dyDescent="0.3">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15.75" customHeight="1" x14ac:dyDescent="0.3">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15.75" customHeight="1" x14ac:dyDescent="0.3">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15.75" customHeight="1" x14ac:dyDescent="0.3">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15.75" customHeight="1" x14ac:dyDescent="0.3">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15.75" customHeight="1" x14ac:dyDescent="0.3">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15.75" customHeight="1" x14ac:dyDescent="0.3">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15.75" customHeight="1" x14ac:dyDescent="0.3">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15.75" customHeight="1" x14ac:dyDescent="0.3">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15.75" customHeight="1" x14ac:dyDescent="0.3">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15.75" customHeight="1" x14ac:dyDescent="0.3">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15.75" customHeight="1" x14ac:dyDescent="0.3">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15.75" customHeight="1" x14ac:dyDescent="0.3">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15.75" customHeight="1" x14ac:dyDescent="0.3">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15.75" customHeight="1" x14ac:dyDescent="0.3">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15.75" customHeight="1" x14ac:dyDescent="0.3">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15.75" customHeight="1" x14ac:dyDescent="0.3">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15.75" customHeight="1" x14ac:dyDescent="0.3">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15.75" customHeight="1" x14ac:dyDescent="0.3">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15.75" customHeight="1" x14ac:dyDescent="0.3">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15.75" customHeight="1" x14ac:dyDescent="0.3">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15.75" customHeight="1" x14ac:dyDescent="0.3">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15.75" customHeight="1" x14ac:dyDescent="0.3">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15.75" customHeight="1" x14ac:dyDescent="0.3">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15.75" customHeight="1" x14ac:dyDescent="0.3">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15.75" customHeight="1" x14ac:dyDescent="0.3">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15.75" customHeight="1" x14ac:dyDescent="0.3">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15.75" customHeight="1" x14ac:dyDescent="0.3">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15.75" customHeight="1" x14ac:dyDescent="0.3">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15.75" customHeight="1" x14ac:dyDescent="0.3">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15.75" customHeight="1" x14ac:dyDescent="0.3">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15.75" customHeight="1" x14ac:dyDescent="0.3">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15.75" customHeight="1" x14ac:dyDescent="0.3">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15.75" customHeight="1" x14ac:dyDescent="0.3">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15.75" customHeight="1" x14ac:dyDescent="0.3">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15.75" customHeight="1" x14ac:dyDescent="0.3">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15.75" customHeight="1" x14ac:dyDescent="0.3">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15.75" customHeight="1" x14ac:dyDescent="0.3">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15.75" customHeight="1" x14ac:dyDescent="0.3">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15.75" customHeight="1" x14ac:dyDescent="0.3">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15.75" customHeight="1" x14ac:dyDescent="0.3">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15.75" customHeight="1" x14ac:dyDescent="0.3">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15.75" customHeight="1" x14ac:dyDescent="0.3">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15.75" customHeight="1" x14ac:dyDescent="0.3">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15.75" customHeight="1" x14ac:dyDescent="0.3">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15.75" customHeight="1" x14ac:dyDescent="0.3">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15.75" customHeight="1" x14ac:dyDescent="0.3">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15.75" customHeight="1" x14ac:dyDescent="0.3">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15.75" customHeight="1" x14ac:dyDescent="0.3">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15.75" customHeight="1" x14ac:dyDescent="0.3">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15.75" customHeight="1" x14ac:dyDescent="0.3">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15.75" customHeight="1"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15.75" customHeight="1"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15.75" customHeight="1"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15.75" customHeight="1"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15.75" customHeight="1"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15.75" customHeight="1"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15.75" customHeight="1"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15.75" customHeight="1"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15.75" customHeight="1"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15.75" customHeight="1"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15.75" customHeight="1"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15.75" customHeight="1"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15.75" customHeight="1"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15.75" customHeight="1"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15.75" customHeight="1"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15.75" customHeight="1"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15.75" customHeight="1"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15.75" customHeight="1"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15.75" customHeight="1"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15.75" customHeight="1"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15.75" customHeight="1"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15.75" customHeight="1"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15.75" customHeight="1"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15.75" customHeight="1"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15.75" customHeight="1"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15.75" customHeight="1"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15.75" customHeight="1"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15.75" customHeight="1"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15.75" customHeight="1"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15.75" customHeight="1"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15.75" customHeight="1"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15.75" customHeight="1"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15.75" customHeight="1"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15.75" customHeight="1"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15.75" customHeight="1"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15.75" customHeight="1"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15.75" customHeight="1"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15.75" customHeight="1"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15.75" customHeight="1"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15.75" customHeight="1"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15.75" customHeight="1"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15.75" customHeight="1"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15.75" customHeight="1"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15.75" customHeight="1"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15.75" customHeight="1"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15.75" customHeight="1"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15.75" customHeight="1"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15.75" customHeight="1"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15.75" customHeight="1"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15.75" customHeight="1"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15.75" customHeight="1"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15.75" customHeight="1"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15.75" customHeight="1"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15.75" customHeight="1"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15.75" customHeight="1"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15.75" customHeight="1"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15.75" customHeight="1"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15.75" customHeight="1"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15.75" customHeight="1"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15.75" customHeight="1"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15.75" customHeight="1"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15.75" customHeight="1"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15.75" customHeight="1"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15.75" customHeight="1"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15.75" customHeight="1"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15.75" customHeight="1"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15.75" customHeight="1"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15.75" customHeight="1"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15.75" customHeight="1"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15.75" customHeight="1"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15.75" customHeight="1"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15.75" customHeight="1"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15.75" customHeight="1"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15.75" customHeight="1"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15.75" customHeight="1"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15.75" customHeight="1"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15.75" customHeight="1"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15.75" customHeight="1"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15.75" customHeight="1"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15.75" customHeight="1"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15.75" customHeight="1"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15.75" customHeight="1"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15.75" customHeight="1"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15.75" customHeight="1"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15.75" customHeight="1"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15.75" customHeight="1"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15.75" customHeight="1"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15.75" customHeight="1"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15.75" customHeight="1"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15.75" customHeight="1"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15.75" customHeight="1"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15.75" customHeight="1"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15.75" customHeight="1"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15.75" customHeight="1"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15.75" customHeight="1"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15.75" customHeight="1"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15.75" customHeight="1"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15.75" customHeight="1"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15.75" customHeight="1"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15.75" customHeight="1"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15.75" customHeight="1" x14ac:dyDescent="0.3"/>
    <row r="222" spans="1:26" ht="15.75" customHeight="1" x14ac:dyDescent="0.3"/>
    <row r="223" spans="1:26" ht="15.75" customHeight="1" x14ac:dyDescent="0.3"/>
    <row r="224" spans="1:2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2">
    <mergeCell ref="B4:B7"/>
    <mergeCell ref="C4:C7"/>
    <mergeCell ref="D4:K4"/>
    <mergeCell ref="L4:L5"/>
    <mergeCell ref="D5:G5"/>
    <mergeCell ref="H5:K5"/>
    <mergeCell ref="D6:D7"/>
    <mergeCell ref="J6:J7"/>
    <mergeCell ref="E6:E7"/>
    <mergeCell ref="F6:F7"/>
    <mergeCell ref="H6:H7"/>
    <mergeCell ref="I6:I7"/>
  </mergeCells>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heetViews>
  <sheetFormatPr defaultColWidth="11.19921875" defaultRowHeight="15" customHeight="1" x14ac:dyDescent="0.3"/>
  <cols>
    <col min="1" max="1" width="10" customWidth="1"/>
    <col min="2" max="2" width="4.09765625" customWidth="1"/>
    <col min="3" max="3" width="19.69921875" customWidth="1"/>
    <col min="4" max="4" width="10" customWidth="1"/>
    <col min="5" max="5" width="11.8984375" customWidth="1"/>
    <col min="6" max="6" width="11.69921875" customWidth="1"/>
    <col min="7" max="7" width="13.19921875" customWidth="1"/>
    <col min="8" max="9" width="10" customWidth="1"/>
    <col min="10" max="10" width="11.8984375" customWidth="1"/>
    <col min="11" max="12" width="10" customWidth="1"/>
    <col min="13" max="26" width="9.19921875" customWidth="1"/>
  </cols>
  <sheetData>
    <row r="1" spans="1:26" ht="12.75" customHeight="1" x14ac:dyDescent="0.3">
      <c r="A1" s="4"/>
      <c r="B1" s="4"/>
      <c r="C1" s="4"/>
      <c r="D1" s="4"/>
      <c r="E1" s="4"/>
      <c r="F1" s="4"/>
      <c r="G1" s="4"/>
      <c r="H1" s="4"/>
      <c r="I1" s="4"/>
      <c r="J1" s="4"/>
      <c r="K1" s="4"/>
      <c r="L1" s="4"/>
      <c r="M1" s="4"/>
      <c r="N1" s="4"/>
      <c r="O1" s="4"/>
      <c r="P1" s="4"/>
      <c r="Q1" s="4"/>
      <c r="R1" s="4"/>
      <c r="S1" s="4"/>
      <c r="T1" s="4"/>
      <c r="U1" s="4"/>
      <c r="V1" s="4"/>
      <c r="W1" s="4"/>
      <c r="X1" s="4"/>
      <c r="Y1" s="4"/>
      <c r="Z1" s="4"/>
    </row>
    <row r="2" spans="1:26" ht="12.75" customHeight="1" x14ac:dyDescent="0.3">
      <c r="A2" s="4"/>
      <c r="B2" s="115" t="s">
        <v>178</v>
      </c>
      <c r="C2" s="4"/>
      <c r="D2" s="4"/>
      <c r="E2" s="4"/>
      <c r="F2" s="4"/>
      <c r="G2" s="4"/>
      <c r="H2" s="4"/>
      <c r="I2" s="4"/>
      <c r="J2" s="4"/>
      <c r="K2" s="4"/>
      <c r="L2" s="4"/>
      <c r="M2" s="4"/>
      <c r="N2" s="4"/>
      <c r="O2" s="4"/>
      <c r="P2" s="4"/>
      <c r="Q2" s="4"/>
      <c r="R2" s="4"/>
      <c r="S2" s="4"/>
      <c r="T2" s="4"/>
      <c r="U2" s="4"/>
      <c r="V2" s="4"/>
      <c r="W2" s="4"/>
      <c r="X2" s="4"/>
      <c r="Y2" s="4"/>
      <c r="Z2" s="4"/>
    </row>
    <row r="3" spans="1:26" ht="12.75" customHeight="1" x14ac:dyDescent="0.3">
      <c r="A3" s="4"/>
      <c r="B3" s="115"/>
      <c r="C3" s="4"/>
      <c r="D3" s="4"/>
      <c r="E3" s="4"/>
      <c r="F3" s="4"/>
      <c r="G3" s="4"/>
      <c r="H3" s="4"/>
      <c r="I3" s="4"/>
      <c r="J3" s="4"/>
      <c r="K3" s="4"/>
      <c r="L3" s="4"/>
      <c r="M3" s="4"/>
      <c r="N3" s="4"/>
      <c r="O3" s="4"/>
      <c r="P3" s="4"/>
      <c r="Q3" s="4"/>
      <c r="R3" s="4"/>
      <c r="S3" s="4"/>
      <c r="T3" s="4"/>
      <c r="U3" s="4"/>
      <c r="V3" s="4"/>
      <c r="W3" s="4"/>
      <c r="X3" s="4"/>
      <c r="Y3" s="4"/>
      <c r="Z3" s="4"/>
    </row>
    <row r="4" spans="1:26" ht="16.5" customHeight="1" x14ac:dyDescent="0.3">
      <c r="A4" s="4"/>
      <c r="B4" s="320" t="s">
        <v>94</v>
      </c>
      <c r="C4" s="320" t="s">
        <v>179</v>
      </c>
      <c r="D4" s="120"/>
      <c r="E4" s="327" t="s">
        <v>180</v>
      </c>
      <c r="F4" s="331"/>
      <c r="G4" s="331"/>
      <c r="H4" s="331"/>
      <c r="I4" s="331"/>
      <c r="J4" s="328"/>
      <c r="K4" s="320" t="s">
        <v>181</v>
      </c>
      <c r="L4" s="320" t="s">
        <v>182</v>
      </c>
      <c r="M4" s="4"/>
      <c r="N4" s="4"/>
      <c r="O4" s="4"/>
      <c r="P4" s="4"/>
      <c r="Q4" s="4"/>
      <c r="R4" s="4"/>
      <c r="S4" s="4"/>
      <c r="T4" s="4"/>
      <c r="U4" s="4"/>
      <c r="V4" s="4"/>
      <c r="W4" s="4"/>
      <c r="X4" s="4"/>
      <c r="Y4" s="4"/>
      <c r="Z4" s="4"/>
    </row>
    <row r="5" spans="1:26" ht="15.75" customHeight="1" x14ac:dyDescent="0.3">
      <c r="A5" s="4"/>
      <c r="B5" s="326"/>
      <c r="C5" s="326"/>
      <c r="D5" s="121"/>
      <c r="E5" s="329"/>
      <c r="F5" s="332"/>
      <c r="G5" s="332"/>
      <c r="H5" s="332"/>
      <c r="I5" s="332"/>
      <c r="J5" s="330"/>
      <c r="K5" s="326"/>
      <c r="L5" s="326"/>
      <c r="M5" s="4"/>
      <c r="N5" s="4"/>
      <c r="O5" s="4"/>
      <c r="P5" s="4"/>
      <c r="Q5" s="4"/>
      <c r="R5" s="4"/>
      <c r="S5" s="4"/>
      <c r="T5" s="4"/>
      <c r="U5" s="4"/>
      <c r="V5" s="4"/>
      <c r="W5" s="4"/>
      <c r="X5" s="4"/>
      <c r="Y5" s="4"/>
      <c r="Z5" s="4"/>
    </row>
    <row r="6" spans="1:26" ht="15" customHeight="1" x14ac:dyDescent="0.3">
      <c r="A6" s="4"/>
      <c r="B6" s="326"/>
      <c r="C6" s="326"/>
      <c r="D6" s="116" t="s">
        <v>183</v>
      </c>
      <c r="E6" s="327" t="s">
        <v>184</v>
      </c>
      <c r="F6" s="331"/>
      <c r="G6" s="328"/>
      <c r="H6" s="320" t="s">
        <v>110</v>
      </c>
      <c r="I6" s="320" t="s">
        <v>185</v>
      </c>
      <c r="J6" s="320" t="s">
        <v>186</v>
      </c>
      <c r="K6" s="326"/>
      <c r="L6" s="326"/>
      <c r="M6" s="4"/>
      <c r="N6" s="4"/>
      <c r="O6" s="4"/>
      <c r="P6" s="4"/>
      <c r="Q6" s="4"/>
      <c r="R6" s="4"/>
      <c r="S6" s="4"/>
      <c r="T6" s="4"/>
      <c r="U6" s="4"/>
      <c r="V6" s="4"/>
      <c r="W6" s="4"/>
      <c r="X6" s="4"/>
      <c r="Y6" s="4"/>
      <c r="Z6" s="4"/>
    </row>
    <row r="7" spans="1:26" ht="12.75" customHeight="1" x14ac:dyDescent="0.3">
      <c r="A7" s="4"/>
      <c r="B7" s="326"/>
      <c r="C7" s="326"/>
      <c r="D7" s="122" t="s">
        <v>155</v>
      </c>
      <c r="E7" s="329"/>
      <c r="F7" s="332"/>
      <c r="G7" s="330"/>
      <c r="H7" s="326"/>
      <c r="I7" s="326"/>
      <c r="J7" s="326"/>
      <c r="K7" s="326"/>
      <c r="L7" s="326"/>
      <c r="M7" s="4"/>
      <c r="N7" s="4"/>
      <c r="O7" s="4"/>
      <c r="P7" s="4"/>
      <c r="Q7" s="4"/>
      <c r="R7" s="4"/>
      <c r="S7" s="4"/>
      <c r="T7" s="4"/>
      <c r="U7" s="4"/>
      <c r="V7" s="4"/>
      <c r="W7" s="4"/>
      <c r="X7" s="4"/>
      <c r="Y7" s="4"/>
      <c r="Z7" s="4"/>
    </row>
    <row r="8" spans="1:26" ht="12.75" customHeight="1" x14ac:dyDescent="0.3">
      <c r="A8" s="4"/>
      <c r="B8" s="326"/>
      <c r="C8" s="326"/>
      <c r="D8" s="123"/>
      <c r="E8" s="116" t="s">
        <v>187</v>
      </c>
      <c r="F8" s="116" t="s">
        <v>188</v>
      </c>
      <c r="G8" s="116" t="s">
        <v>188</v>
      </c>
      <c r="H8" s="326"/>
      <c r="I8" s="326"/>
      <c r="J8" s="326"/>
      <c r="K8" s="326"/>
      <c r="L8" s="326"/>
      <c r="M8" s="4"/>
      <c r="N8" s="4"/>
      <c r="O8" s="4"/>
      <c r="P8" s="4"/>
      <c r="Q8" s="4"/>
      <c r="R8" s="4"/>
      <c r="S8" s="4"/>
      <c r="T8" s="4"/>
      <c r="U8" s="4"/>
      <c r="V8" s="4"/>
      <c r="W8" s="4"/>
      <c r="X8" s="4"/>
      <c r="Y8" s="4"/>
      <c r="Z8" s="4"/>
    </row>
    <row r="9" spans="1:26" ht="12.75" customHeight="1" x14ac:dyDescent="0.3">
      <c r="A9" s="4"/>
      <c r="B9" s="321"/>
      <c r="C9" s="321"/>
      <c r="D9" s="124"/>
      <c r="E9" s="74" t="s">
        <v>189</v>
      </c>
      <c r="F9" s="74" t="s">
        <v>190</v>
      </c>
      <c r="G9" s="74" t="s">
        <v>191</v>
      </c>
      <c r="H9" s="321"/>
      <c r="I9" s="321"/>
      <c r="J9" s="321"/>
      <c r="K9" s="321"/>
      <c r="L9" s="321"/>
      <c r="M9" s="4"/>
      <c r="N9" s="4"/>
      <c r="O9" s="4"/>
      <c r="P9" s="4"/>
      <c r="Q9" s="4"/>
      <c r="R9" s="4"/>
      <c r="S9" s="4"/>
      <c r="T9" s="4"/>
      <c r="U9" s="4"/>
      <c r="V9" s="4"/>
      <c r="W9" s="4"/>
      <c r="X9" s="4"/>
      <c r="Y9" s="4"/>
      <c r="Z9" s="4"/>
    </row>
    <row r="10" spans="1:26" ht="12.75" customHeight="1" x14ac:dyDescent="0.3">
      <c r="A10" s="4"/>
      <c r="B10" s="76">
        <v>1</v>
      </c>
      <c r="C10" s="77">
        <v>2</v>
      </c>
      <c r="D10" s="77">
        <v>3</v>
      </c>
      <c r="E10" s="77">
        <v>4</v>
      </c>
      <c r="F10" s="77">
        <v>5</v>
      </c>
      <c r="G10" s="77">
        <v>6</v>
      </c>
      <c r="H10" s="77">
        <v>7</v>
      </c>
      <c r="I10" s="77">
        <v>8</v>
      </c>
      <c r="J10" s="77">
        <v>9</v>
      </c>
      <c r="K10" s="77">
        <v>10</v>
      </c>
      <c r="L10" s="77">
        <v>11</v>
      </c>
      <c r="M10" s="4"/>
      <c r="N10" s="4"/>
      <c r="O10" s="4"/>
      <c r="P10" s="4"/>
      <c r="Q10" s="4"/>
      <c r="R10" s="4"/>
      <c r="S10" s="4"/>
      <c r="T10" s="4"/>
      <c r="U10" s="4"/>
      <c r="V10" s="4"/>
      <c r="W10" s="4"/>
      <c r="X10" s="4"/>
      <c r="Y10" s="4"/>
      <c r="Z10" s="4"/>
    </row>
    <row r="11" spans="1:26" ht="12.75" customHeight="1" x14ac:dyDescent="0.3">
      <c r="A11" s="4"/>
      <c r="B11" s="118">
        <v>1</v>
      </c>
      <c r="C11" s="113" t="s">
        <v>175</v>
      </c>
      <c r="D11" s="125" t="s">
        <v>107</v>
      </c>
      <c r="E11" s="113"/>
      <c r="F11" s="113"/>
      <c r="G11" s="113"/>
      <c r="H11" s="113"/>
      <c r="I11" s="113"/>
      <c r="J11" s="113"/>
      <c r="K11" s="113">
        <v>2</v>
      </c>
      <c r="L11" s="113">
        <v>3</v>
      </c>
      <c r="M11" s="4"/>
      <c r="N11" s="4"/>
      <c r="O11" s="4"/>
      <c r="P11" s="4"/>
      <c r="Q11" s="4"/>
      <c r="R11" s="4"/>
      <c r="S11" s="4"/>
      <c r="T11" s="4"/>
      <c r="U11" s="4"/>
      <c r="V11" s="4"/>
      <c r="W11" s="4"/>
      <c r="X11" s="4"/>
      <c r="Y11" s="4"/>
      <c r="Z11" s="4"/>
    </row>
    <row r="12" spans="1:26" ht="12.75" customHeight="1" x14ac:dyDescent="0.3">
      <c r="A12" s="4"/>
      <c r="B12" s="118">
        <v>2</v>
      </c>
      <c r="C12" s="113"/>
      <c r="D12" s="125"/>
      <c r="E12" s="113"/>
      <c r="F12" s="113"/>
      <c r="G12" s="113"/>
      <c r="H12" s="113"/>
      <c r="I12" s="113"/>
      <c r="J12" s="113"/>
      <c r="K12" s="113"/>
      <c r="L12" s="113"/>
      <c r="M12" s="4"/>
      <c r="N12" s="4"/>
      <c r="O12" s="4"/>
      <c r="P12" s="4"/>
      <c r="Q12" s="4"/>
      <c r="R12" s="4"/>
      <c r="S12" s="4"/>
      <c r="T12" s="4"/>
      <c r="U12" s="4"/>
      <c r="V12" s="4"/>
      <c r="W12" s="4"/>
      <c r="X12" s="4"/>
      <c r="Y12" s="4"/>
      <c r="Z12" s="4"/>
    </row>
    <row r="13" spans="1:26" ht="12.75" customHeight="1" x14ac:dyDescent="0.3">
      <c r="A13" s="4"/>
      <c r="B13" s="118">
        <v>3</v>
      </c>
      <c r="C13" s="113"/>
      <c r="D13" s="125"/>
      <c r="E13" s="113"/>
      <c r="F13" s="113"/>
      <c r="G13" s="113"/>
      <c r="H13" s="113"/>
      <c r="I13" s="113"/>
      <c r="J13" s="113"/>
      <c r="K13" s="113"/>
      <c r="L13" s="113"/>
      <c r="M13" s="4"/>
      <c r="N13" s="4"/>
      <c r="O13" s="4"/>
      <c r="P13" s="4"/>
      <c r="Q13" s="4"/>
      <c r="R13" s="4"/>
      <c r="S13" s="4"/>
      <c r="T13" s="4"/>
      <c r="U13" s="4"/>
      <c r="V13" s="4"/>
      <c r="W13" s="4"/>
      <c r="X13" s="4"/>
      <c r="Y13" s="4"/>
      <c r="Z13" s="4"/>
    </row>
    <row r="14" spans="1:26" ht="12.75" customHeight="1" x14ac:dyDescent="0.3">
      <c r="A14" s="4"/>
      <c r="B14" s="118">
        <v>4</v>
      </c>
      <c r="C14" s="113"/>
      <c r="D14" s="125"/>
      <c r="E14" s="113"/>
      <c r="F14" s="113"/>
      <c r="G14" s="113"/>
      <c r="H14" s="113"/>
      <c r="I14" s="113"/>
      <c r="J14" s="113"/>
      <c r="K14" s="113"/>
      <c r="L14" s="113"/>
      <c r="M14" s="4"/>
      <c r="N14" s="4"/>
      <c r="O14" s="4"/>
      <c r="P14" s="4"/>
      <c r="Q14" s="4"/>
      <c r="R14" s="4"/>
      <c r="S14" s="4"/>
      <c r="T14" s="4"/>
      <c r="U14" s="4"/>
      <c r="V14" s="4"/>
      <c r="W14" s="4"/>
      <c r="X14" s="4"/>
      <c r="Y14" s="4"/>
      <c r="Z14" s="4"/>
    </row>
    <row r="15" spans="1:26" ht="12.75" customHeight="1" x14ac:dyDescent="0.3">
      <c r="A15" s="4"/>
      <c r="B15" s="118">
        <v>5</v>
      </c>
      <c r="C15" s="113"/>
      <c r="D15" s="125"/>
      <c r="E15" s="113"/>
      <c r="F15" s="113"/>
      <c r="G15" s="113"/>
      <c r="H15" s="113"/>
      <c r="I15" s="113"/>
      <c r="J15" s="113"/>
      <c r="K15" s="113"/>
      <c r="L15" s="113"/>
      <c r="M15" s="4"/>
      <c r="N15" s="4"/>
      <c r="O15" s="4"/>
      <c r="P15" s="4"/>
      <c r="Q15" s="4"/>
      <c r="R15" s="4"/>
      <c r="S15" s="4"/>
      <c r="T15" s="4"/>
      <c r="U15" s="4"/>
      <c r="V15" s="4"/>
      <c r="W15" s="4"/>
      <c r="X15" s="4"/>
      <c r="Y15" s="4"/>
      <c r="Z15" s="4"/>
    </row>
    <row r="16" spans="1:26" ht="12.75" customHeight="1" x14ac:dyDescent="0.3">
      <c r="A16" s="4"/>
      <c r="B16" s="118">
        <v>6</v>
      </c>
      <c r="C16" s="113"/>
      <c r="D16" s="125"/>
      <c r="E16" s="113"/>
      <c r="F16" s="113"/>
      <c r="G16" s="113"/>
      <c r="H16" s="113"/>
      <c r="I16" s="113"/>
      <c r="J16" s="113"/>
      <c r="K16" s="113"/>
      <c r="L16" s="113"/>
      <c r="M16" s="4"/>
      <c r="N16" s="4"/>
      <c r="O16" s="4"/>
      <c r="P16" s="4"/>
      <c r="Q16" s="4"/>
      <c r="R16" s="4"/>
      <c r="S16" s="4"/>
      <c r="T16" s="4"/>
      <c r="U16" s="4"/>
      <c r="V16" s="4"/>
      <c r="W16" s="4"/>
      <c r="X16" s="4"/>
      <c r="Y16" s="4"/>
      <c r="Z16" s="4"/>
    </row>
    <row r="17" spans="1:26" ht="12.75" customHeight="1" x14ac:dyDescent="0.3">
      <c r="A17" s="4"/>
      <c r="B17" s="118">
        <v>7</v>
      </c>
      <c r="C17" s="113"/>
      <c r="D17" s="125"/>
      <c r="E17" s="113"/>
      <c r="F17" s="113"/>
      <c r="G17" s="113"/>
      <c r="H17" s="113"/>
      <c r="I17" s="113"/>
      <c r="J17" s="113"/>
      <c r="K17" s="113"/>
      <c r="L17" s="113"/>
      <c r="M17" s="4"/>
      <c r="N17" s="4"/>
      <c r="O17" s="4"/>
      <c r="P17" s="4"/>
      <c r="Q17" s="4"/>
      <c r="R17" s="4"/>
      <c r="S17" s="4"/>
      <c r="T17" s="4"/>
      <c r="U17" s="4"/>
      <c r="V17" s="4"/>
      <c r="W17" s="4"/>
      <c r="X17" s="4"/>
      <c r="Y17" s="4"/>
      <c r="Z17" s="4"/>
    </row>
    <row r="18" spans="1:26" ht="12.75" customHeight="1" x14ac:dyDescent="0.3">
      <c r="A18" s="4"/>
      <c r="B18" s="118">
        <v>8</v>
      </c>
      <c r="C18" s="113"/>
      <c r="D18" s="125"/>
      <c r="E18" s="113"/>
      <c r="F18" s="113"/>
      <c r="G18" s="113"/>
      <c r="H18" s="113"/>
      <c r="I18" s="113"/>
      <c r="J18" s="113"/>
      <c r="K18" s="113"/>
      <c r="L18" s="113"/>
      <c r="M18" s="4"/>
      <c r="N18" s="4"/>
      <c r="O18" s="4"/>
      <c r="P18" s="4"/>
      <c r="Q18" s="4"/>
      <c r="R18" s="4"/>
      <c r="S18" s="4"/>
      <c r="T18" s="4"/>
      <c r="U18" s="4"/>
      <c r="V18" s="4"/>
      <c r="W18" s="4"/>
      <c r="X18" s="4"/>
      <c r="Y18" s="4"/>
      <c r="Z18" s="4"/>
    </row>
    <row r="19" spans="1:26" ht="12.75" customHeight="1" x14ac:dyDescent="0.3">
      <c r="A19" s="4"/>
      <c r="B19" s="126" t="s">
        <v>108</v>
      </c>
      <c r="C19" s="127"/>
      <c r="D19" s="128"/>
      <c r="E19" s="127"/>
      <c r="F19" s="127"/>
      <c r="G19" s="127"/>
      <c r="H19" s="127"/>
      <c r="I19" s="127"/>
      <c r="J19" s="127"/>
      <c r="K19" s="127"/>
      <c r="L19" s="127"/>
      <c r="M19" s="4"/>
      <c r="N19" s="4"/>
      <c r="O19" s="4"/>
      <c r="P19" s="4"/>
      <c r="Q19" s="4"/>
      <c r="R19" s="4"/>
      <c r="S19" s="4"/>
      <c r="T19" s="4"/>
      <c r="U19" s="4"/>
      <c r="V19" s="4"/>
      <c r="W19" s="4"/>
      <c r="X19" s="4"/>
      <c r="Y19" s="4"/>
      <c r="Z19" s="4"/>
    </row>
    <row r="20" spans="1:26" ht="12.75" customHeight="1" x14ac:dyDescent="0.3">
      <c r="A20" s="4"/>
      <c r="B20" s="346" t="s">
        <v>192</v>
      </c>
      <c r="C20" s="347"/>
      <c r="D20" s="347"/>
      <c r="E20" s="347"/>
      <c r="F20" s="347"/>
      <c r="G20" s="347"/>
      <c r="H20" s="347"/>
      <c r="I20" s="347"/>
      <c r="J20" s="324"/>
      <c r="K20" s="113">
        <f t="shared" ref="K20:L20" si="0">AVERAGE(K11:K19)</f>
        <v>2</v>
      </c>
      <c r="L20" s="113">
        <f t="shared" si="0"/>
        <v>3</v>
      </c>
      <c r="M20" s="4"/>
      <c r="N20" s="4"/>
      <c r="O20" s="4"/>
      <c r="P20" s="4"/>
      <c r="Q20" s="4"/>
      <c r="R20" s="4"/>
      <c r="S20" s="4"/>
      <c r="T20" s="4"/>
      <c r="U20" s="4"/>
      <c r="V20" s="4"/>
      <c r="W20" s="4"/>
      <c r="X20" s="4"/>
      <c r="Y20" s="4"/>
      <c r="Z20" s="4"/>
    </row>
    <row r="21" spans="1:26" ht="12.75" customHeight="1" x14ac:dyDescent="0.3">
      <c r="A21" s="4"/>
      <c r="B21" s="348" t="s">
        <v>193</v>
      </c>
      <c r="C21" s="318"/>
      <c r="D21" s="318"/>
      <c r="E21" s="318"/>
      <c r="F21" s="318"/>
      <c r="G21" s="318"/>
      <c r="H21" s="318"/>
      <c r="I21" s="318"/>
      <c r="J21" s="319"/>
      <c r="K21" s="113">
        <f t="shared" ref="K21:L21" si="1">AVERAGE(K11:K19)</f>
        <v>2</v>
      </c>
      <c r="L21" s="113">
        <f t="shared" si="1"/>
        <v>3</v>
      </c>
      <c r="M21" s="4"/>
      <c r="N21" s="4"/>
      <c r="O21" s="4"/>
      <c r="P21" s="4"/>
      <c r="Q21" s="4"/>
      <c r="R21" s="4"/>
      <c r="S21" s="4"/>
      <c r="T21" s="4"/>
      <c r="U21" s="4"/>
      <c r="V21" s="4"/>
      <c r="W21" s="4"/>
      <c r="X21" s="4"/>
      <c r="Y21" s="4"/>
      <c r="Z21" s="4"/>
    </row>
    <row r="22" spans="1:26" ht="12.75" customHeight="1" x14ac:dyDescent="0.3">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2.75" customHeight="1" x14ac:dyDescent="0.3">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2.75" customHeight="1" x14ac:dyDescent="0.3">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2.75" customHeight="1" x14ac:dyDescent="0.3">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2.75" customHeight="1" x14ac:dyDescent="0.3">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2.75" customHeight="1" x14ac:dyDescent="0.3">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2.75" customHeight="1" x14ac:dyDescent="0.3">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2.75" customHeight="1" x14ac:dyDescent="0.3">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2.75" customHeight="1" x14ac:dyDescent="0.3">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2.75" customHeight="1" x14ac:dyDescent="0.3">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2.75" customHeight="1" x14ac:dyDescent="0.3">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2.75" customHeight="1" x14ac:dyDescent="0.3">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2.75" customHeight="1" x14ac:dyDescent="0.3">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2.75" customHeight="1" x14ac:dyDescent="0.3">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2.75" customHeight="1" x14ac:dyDescent="0.3">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2.75" customHeight="1" x14ac:dyDescent="0.3">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2.75" customHeight="1" x14ac:dyDescent="0.3">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2.75" customHeight="1" x14ac:dyDescent="0.3">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2.75" customHeight="1" x14ac:dyDescent="0.3">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2.75" customHeight="1" x14ac:dyDescent="0.3">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2.75" customHeight="1" x14ac:dyDescent="0.3">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2.75" customHeight="1" x14ac:dyDescent="0.3">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2.75" customHeight="1" x14ac:dyDescent="0.3">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2.75" customHeight="1" x14ac:dyDescent="0.3">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2.75" customHeight="1" x14ac:dyDescent="0.3">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2.75" customHeight="1" x14ac:dyDescent="0.3">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2.75" customHeight="1" x14ac:dyDescent="0.3">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2.75" customHeight="1" x14ac:dyDescent="0.3">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2.75" customHeight="1" x14ac:dyDescent="0.3">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2.75" customHeight="1" x14ac:dyDescent="0.3">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2.75" customHeight="1" x14ac:dyDescent="0.3">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2.75" customHeight="1" x14ac:dyDescent="0.3">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2.75" customHeight="1" x14ac:dyDescent="0.3">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2.75" customHeight="1" x14ac:dyDescent="0.3">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2.75" customHeight="1" x14ac:dyDescent="0.3">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2.75" customHeight="1" x14ac:dyDescent="0.3">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2.75" customHeight="1" x14ac:dyDescent="0.3">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2.75" customHeight="1" x14ac:dyDescent="0.3">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2.75" customHeight="1" x14ac:dyDescent="0.3">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2.75" customHeight="1" x14ac:dyDescent="0.3">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2.75" customHeight="1" x14ac:dyDescent="0.3">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2.75" customHeight="1" x14ac:dyDescent="0.3">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2.75" customHeight="1" x14ac:dyDescent="0.3">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2.75" customHeight="1" x14ac:dyDescent="0.3">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2.75" customHeight="1" x14ac:dyDescent="0.3">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2.75" customHeight="1" x14ac:dyDescent="0.3">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2.75" customHeight="1" x14ac:dyDescent="0.3">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2.75" customHeight="1" x14ac:dyDescent="0.3">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2.75" customHeight="1" x14ac:dyDescent="0.3">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2.75" customHeight="1" x14ac:dyDescent="0.3">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2.75" customHeight="1" x14ac:dyDescent="0.3">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2.75" customHeight="1" x14ac:dyDescent="0.3">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2.75" customHeight="1" x14ac:dyDescent="0.3">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2.75" customHeight="1" x14ac:dyDescent="0.3">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2.75" customHeight="1" x14ac:dyDescent="0.3">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2.75" customHeight="1" x14ac:dyDescent="0.3">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2.75" customHeight="1" x14ac:dyDescent="0.3">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2.75" customHeight="1" x14ac:dyDescent="0.3">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2.75" customHeight="1" x14ac:dyDescent="0.3">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2.75" customHeight="1" x14ac:dyDescent="0.3">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2.75" customHeight="1" x14ac:dyDescent="0.3">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2.75" customHeight="1" x14ac:dyDescent="0.3">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2.75" customHeight="1" x14ac:dyDescent="0.3">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2.75" customHeight="1" x14ac:dyDescent="0.3">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2.75" customHeight="1" x14ac:dyDescent="0.3">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2.75" customHeight="1" x14ac:dyDescent="0.3">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2.75" customHeight="1" x14ac:dyDescent="0.3">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2.75" customHeight="1" x14ac:dyDescent="0.3">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2.75" customHeight="1" x14ac:dyDescent="0.3">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2.75" customHeight="1" x14ac:dyDescent="0.3">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2.75" customHeight="1" x14ac:dyDescent="0.3">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2.75" customHeight="1" x14ac:dyDescent="0.3">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2.75" customHeight="1" x14ac:dyDescent="0.3">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2.75" customHeight="1" x14ac:dyDescent="0.3">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2.75" customHeight="1" x14ac:dyDescent="0.3">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2.75" customHeight="1" x14ac:dyDescent="0.3">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2.75" customHeight="1" x14ac:dyDescent="0.3">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2.75" customHeight="1" x14ac:dyDescent="0.3">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2.75" customHeight="1" x14ac:dyDescent="0.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2.75" customHeight="1" x14ac:dyDescent="0.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2.75" customHeight="1" x14ac:dyDescent="0.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2.75" customHeight="1" x14ac:dyDescent="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2.75" customHeight="1" x14ac:dyDescent="0.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2.75" customHeight="1" x14ac:dyDescent="0.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2.75" customHeight="1" x14ac:dyDescent="0.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2.75" customHeight="1" x14ac:dyDescent="0.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2.75" customHeight="1" x14ac:dyDescent="0.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2.75" customHeight="1" x14ac:dyDescent="0.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2.75" customHeight="1" x14ac:dyDescent="0.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2.75" customHeight="1" x14ac:dyDescent="0.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2.75" customHeight="1" x14ac:dyDescent="0.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2.75" customHeight="1" x14ac:dyDescent="0.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2.75" customHeight="1" x14ac:dyDescent="0.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2.75" customHeight="1" x14ac:dyDescent="0.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2.75" customHeight="1" x14ac:dyDescent="0.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2.75" customHeight="1" x14ac:dyDescent="0.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2.75" customHeight="1" x14ac:dyDescent="0.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2.75" customHeight="1" x14ac:dyDescent="0.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2.75" customHeight="1" x14ac:dyDescent="0.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2.75" customHeight="1" x14ac:dyDescent="0.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2.75" customHeight="1" x14ac:dyDescent="0.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2.75" customHeight="1" x14ac:dyDescent="0.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2.75" customHeight="1" x14ac:dyDescent="0.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2.75" customHeight="1" x14ac:dyDescent="0.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2.75" customHeight="1" x14ac:dyDescent="0.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2.75" customHeight="1" x14ac:dyDescent="0.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2.75" customHeight="1" x14ac:dyDescent="0.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2.75" customHeight="1" x14ac:dyDescent="0.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2.75" customHeight="1" x14ac:dyDescent="0.3">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2.75" customHeight="1" x14ac:dyDescent="0.3">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75" customHeight="1" x14ac:dyDescent="0.3">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75" customHeight="1" x14ac:dyDescent="0.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2.75" customHeight="1" x14ac:dyDescent="0.3">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2.75" customHeight="1" x14ac:dyDescent="0.3">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2.75" customHeight="1" x14ac:dyDescent="0.3">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2.75" customHeight="1" x14ac:dyDescent="0.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2.75" customHeight="1" x14ac:dyDescent="0.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2.75" customHeight="1" x14ac:dyDescent="0.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2.75" customHeight="1" x14ac:dyDescent="0.3">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2.75" customHeight="1" x14ac:dyDescent="0.3">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2.75" customHeight="1" x14ac:dyDescent="0.3">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2.75" customHeight="1" x14ac:dyDescent="0.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2.75" customHeight="1" x14ac:dyDescent="0.3">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2.75" customHeight="1" x14ac:dyDescent="0.3">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2.75" customHeight="1" x14ac:dyDescent="0.3">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2.75" customHeight="1" x14ac:dyDescent="0.3">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2.75" customHeight="1" x14ac:dyDescent="0.3">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2.75" customHeight="1" x14ac:dyDescent="0.3">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2.75" customHeight="1" x14ac:dyDescent="0.3">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2.75" customHeight="1" x14ac:dyDescent="0.3">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2.75" customHeight="1" x14ac:dyDescent="0.3">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2.75" customHeight="1" x14ac:dyDescent="0.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2.75" customHeight="1" x14ac:dyDescent="0.3">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2.75" customHeight="1" x14ac:dyDescent="0.3">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2.75" customHeight="1" x14ac:dyDescent="0.3">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2.75" customHeight="1" x14ac:dyDescent="0.3">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2.75" customHeight="1" x14ac:dyDescent="0.3">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2.75" customHeight="1" x14ac:dyDescent="0.3">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2.75" customHeight="1" x14ac:dyDescent="0.3">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2.75" customHeight="1" x14ac:dyDescent="0.3">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2.75" customHeight="1" x14ac:dyDescent="0.3">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2.75" customHeight="1" x14ac:dyDescent="0.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2.75" customHeight="1" x14ac:dyDescent="0.3">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2.75" customHeight="1" x14ac:dyDescent="0.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2.75" customHeight="1" x14ac:dyDescent="0.3">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2.75" customHeight="1" x14ac:dyDescent="0.3">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2.75" customHeight="1" x14ac:dyDescent="0.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2.75" customHeight="1" x14ac:dyDescent="0.3">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2.75" customHeight="1" x14ac:dyDescent="0.3">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2.75" customHeight="1" x14ac:dyDescent="0.3">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2.75" customHeight="1" x14ac:dyDescent="0.3">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2.75" customHeight="1" x14ac:dyDescent="0.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2.75" customHeight="1" x14ac:dyDescent="0.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2.75" customHeight="1" x14ac:dyDescent="0.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2.75" customHeight="1" x14ac:dyDescent="0.3">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2.75" customHeight="1" x14ac:dyDescent="0.3">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2.75" customHeight="1" x14ac:dyDescent="0.3">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2.75" customHeight="1" x14ac:dyDescent="0.3">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2.75" customHeight="1" x14ac:dyDescent="0.3">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2.75" customHeight="1" x14ac:dyDescent="0.3">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75" customHeight="1" x14ac:dyDescent="0.3">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2.75" customHeight="1" x14ac:dyDescent="0.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2.75" customHeight="1" x14ac:dyDescent="0.3">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2.75" customHeight="1" x14ac:dyDescent="0.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2.75" customHeight="1" x14ac:dyDescent="0.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2.75" customHeight="1" x14ac:dyDescent="0.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2.75" customHeight="1" x14ac:dyDescent="0.3">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2.75" customHeight="1" x14ac:dyDescent="0.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2.75" customHeight="1" x14ac:dyDescent="0.3">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2.75" customHeight="1" x14ac:dyDescent="0.3">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2.75" customHeight="1" x14ac:dyDescent="0.3">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2.75" customHeight="1" x14ac:dyDescent="0.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2.75" customHeight="1" x14ac:dyDescent="0.3">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75" customHeight="1" x14ac:dyDescent="0.3">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75" customHeight="1" x14ac:dyDescent="0.3">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75" customHeight="1" x14ac:dyDescent="0.3">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75" customHeight="1" x14ac:dyDescent="0.3">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75" customHeight="1" x14ac:dyDescent="0.3">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75" customHeight="1" x14ac:dyDescent="0.3">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75" customHeight="1" x14ac:dyDescent="0.3">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75" customHeight="1" x14ac:dyDescent="0.3">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75" customHeight="1" x14ac:dyDescent="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75" customHeight="1" x14ac:dyDescent="0.3">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75" customHeight="1" x14ac:dyDescent="0.3">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75" customHeight="1" x14ac:dyDescent="0.3">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75" customHeight="1" x14ac:dyDescent="0.3">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75" customHeight="1" x14ac:dyDescent="0.3">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75" customHeight="1" x14ac:dyDescent="0.3">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75" customHeight="1" x14ac:dyDescent="0.3">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75" customHeight="1" x14ac:dyDescent="0.3">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75" customHeight="1" x14ac:dyDescent="0.3">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75" customHeight="1" x14ac:dyDescent="0.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75" customHeight="1" x14ac:dyDescent="0.3">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75" customHeight="1" x14ac:dyDescent="0.3">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75" customHeight="1" x14ac:dyDescent="0.3">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75" customHeight="1" x14ac:dyDescent="0.3">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75" customHeight="1" x14ac:dyDescent="0.3">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75" customHeight="1" x14ac:dyDescent="0.3">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75" customHeight="1" x14ac:dyDescent="0.3">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75" customHeight="1" x14ac:dyDescent="0.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3"/>
    <row r="223" spans="1:26" ht="15.75" customHeight="1" x14ac:dyDescent="0.3"/>
    <row r="224" spans="1:2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B20:J20"/>
    <mergeCell ref="B21:J21"/>
    <mergeCell ref="B4:B9"/>
    <mergeCell ref="C4:C9"/>
    <mergeCell ref="E4:J5"/>
    <mergeCell ref="K4:K9"/>
    <mergeCell ref="L4:L9"/>
    <mergeCell ref="E6:G7"/>
    <mergeCell ref="H6:H9"/>
    <mergeCell ref="I6:I9"/>
    <mergeCell ref="J6:J9"/>
  </mergeCells>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workbookViewId="0"/>
  </sheetViews>
  <sheetFormatPr defaultColWidth="11.19921875" defaultRowHeight="15" customHeight="1" x14ac:dyDescent="0.3"/>
  <cols>
    <col min="1" max="1" width="9.19921875" customWidth="1"/>
    <col min="2" max="2" width="4.69921875" customWidth="1"/>
    <col min="3" max="3" width="20.09765625" customWidth="1"/>
    <col min="4" max="4" width="9.19921875" customWidth="1"/>
    <col min="5" max="5" width="13.296875" customWidth="1"/>
    <col min="6" max="6" width="13.8984375" customWidth="1"/>
    <col min="7" max="7" width="9.19921875" customWidth="1"/>
    <col min="8" max="8" width="11.296875" customWidth="1"/>
    <col min="9" max="9" width="12.09765625" customWidth="1"/>
    <col min="10" max="10" width="17.69921875" customWidth="1"/>
    <col min="11" max="11" width="13.8984375" customWidth="1"/>
    <col min="12" max="26" width="12.09765625" customWidth="1"/>
  </cols>
  <sheetData>
    <row r="1" spans="1:26" ht="15.6" x14ac:dyDescent="0.3">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1:26" ht="15.6" x14ac:dyDescent="0.3">
      <c r="A2" s="114"/>
      <c r="B2" s="115" t="s">
        <v>194</v>
      </c>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26" ht="15.6" x14ac:dyDescent="0.3">
      <c r="A3" s="114"/>
      <c r="B3" s="115"/>
      <c r="C3" s="114"/>
      <c r="D3" s="114"/>
      <c r="E3" s="114"/>
      <c r="F3" s="114"/>
      <c r="G3" s="114"/>
      <c r="H3" s="114"/>
      <c r="I3" s="114"/>
      <c r="J3" s="114"/>
      <c r="K3" s="114"/>
      <c r="L3" s="114"/>
      <c r="M3" s="114"/>
      <c r="N3" s="114"/>
      <c r="O3" s="114"/>
      <c r="P3" s="114"/>
      <c r="Q3" s="114"/>
      <c r="R3" s="114"/>
      <c r="S3" s="114"/>
      <c r="T3" s="114"/>
      <c r="U3" s="114"/>
      <c r="V3" s="114"/>
      <c r="W3" s="114"/>
      <c r="X3" s="114"/>
      <c r="Y3" s="114"/>
      <c r="Z3" s="114"/>
    </row>
    <row r="4" spans="1:26" ht="15.6" x14ac:dyDescent="0.3">
      <c r="A4" s="114"/>
      <c r="B4" s="320" t="s">
        <v>94</v>
      </c>
      <c r="C4" s="320" t="s">
        <v>144</v>
      </c>
      <c r="D4" s="320" t="s">
        <v>145</v>
      </c>
      <c r="E4" s="320" t="s">
        <v>195</v>
      </c>
      <c r="F4" s="320" t="s">
        <v>147</v>
      </c>
      <c r="G4" s="320" t="s">
        <v>149</v>
      </c>
      <c r="H4" s="320" t="s">
        <v>150</v>
      </c>
      <c r="I4" s="320" t="s">
        <v>196</v>
      </c>
      <c r="J4" s="320" t="s">
        <v>197</v>
      </c>
      <c r="K4" s="320" t="s">
        <v>153</v>
      </c>
      <c r="L4" s="114"/>
      <c r="M4" s="114"/>
      <c r="N4" s="114"/>
      <c r="O4" s="114"/>
      <c r="P4" s="114"/>
      <c r="Q4" s="114"/>
      <c r="R4" s="114"/>
      <c r="S4" s="114"/>
      <c r="T4" s="114"/>
      <c r="U4" s="114"/>
      <c r="V4" s="114"/>
      <c r="W4" s="114"/>
      <c r="X4" s="114"/>
      <c r="Y4" s="114"/>
      <c r="Z4" s="114"/>
    </row>
    <row r="5" spans="1:26" ht="65.25" customHeight="1" x14ac:dyDescent="0.3">
      <c r="A5" s="114"/>
      <c r="B5" s="326"/>
      <c r="C5" s="326"/>
      <c r="D5" s="326"/>
      <c r="E5" s="326"/>
      <c r="F5" s="326"/>
      <c r="G5" s="326"/>
      <c r="H5" s="326"/>
      <c r="I5" s="326"/>
      <c r="J5" s="326"/>
      <c r="K5" s="326"/>
      <c r="L5" s="114"/>
      <c r="M5" s="114"/>
      <c r="N5" s="114"/>
      <c r="O5" s="114"/>
      <c r="P5" s="114"/>
      <c r="Q5" s="114"/>
      <c r="R5" s="114"/>
      <c r="S5" s="114"/>
      <c r="T5" s="114"/>
      <c r="U5" s="114"/>
      <c r="V5" s="114"/>
      <c r="W5" s="114"/>
      <c r="X5" s="114"/>
      <c r="Y5" s="114"/>
      <c r="Z5" s="114"/>
    </row>
    <row r="6" spans="1:26" ht="15.6" x14ac:dyDescent="0.3">
      <c r="A6" s="114"/>
      <c r="B6" s="326"/>
      <c r="C6" s="326"/>
      <c r="D6" s="122" t="s">
        <v>155</v>
      </c>
      <c r="E6" s="122" t="s">
        <v>156</v>
      </c>
      <c r="F6" s="122" t="s">
        <v>104</v>
      </c>
      <c r="G6" s="326"/>
      <c r="H6" s="122" t="s">
        <v>157</v>
      </c>
      <c r="I6" s="122" t="s">
        <v>158</v>
      </c>
      <c r="J6" s="122" t="s">
        <v>159</v>
      </c>
      <c r="K6" s="122" t="s">
        <v>160</v>
      </c>
      <c r="L6" s="114"/>
      <c r="M6" s="114"/>
      <c r="N6" s="114"/>
      <c r="O6" s="114"/>
      <c r="P6" s="114"/>
      <c r="Q6" s="114"/>
      <c r="R6" s="114"/>
      <c r="S6" s="114"/>
      <c r="T6" s="114"/>
      <c r="U6" s="114"/>
      <c r="V6" s="114"/>
      <c r="W6" s="114"/>
      <c r="X6" s="114"/>
      <c r="Y6" s="114"/>
      <c r="Z6" s="114"/>
    </row>
    <row r="7" spans="1:26" ht="15.6" x14ac:dyDescent="0.3">
      <c r="A7" s="114"/>
      <c r="B7" s="326"/>
      <c r="C7" s="326"/>
      <c r="D7" s="122"/>
      <c r="E7" s="122"/>
      <c r="F7" s="129"/>
      <c r="G7" s="326"/>
      <c r="H7" s="122"/>
      <c r="I7" s="123"/>
      <c r="J7" s="123"/>
      <c r="K7" s="123"/>
      <c r="L7" s="114"/>
      <c r="M7" s="114"/>
      <c r="N7" s="114"/>
      <c r="O7" s="114"/>
      <c r="P7" s="114"/>
      <c r="Q7" s="114"/>
      <c r="R7" s="114"/>
      <c r="S7" s="114"/>
      <c r="T7" s="114"/>
      <c r="U7" s="114"/>
      <c r="V7" s="114"/>
      <c r="W7" s="114"/>
      <c r="X7" s="114"/>
      <c r="Y7" s="114"/>
      <c r="Z7" s="114"/>
    </row>
    <row r="8" spans="1:26" ht="15.6" x14ac:dyDescent="0.3">
      <c r="A8" s="114"/>
      <c r="B8" s="321"/>
      <c r="C8" s="321"/>
      <c r="D8" s="124"/>
      <c r="E8" s="124"/>
      <c r="F8" s="75"/>
      <c r="G8" s="321"/>
      <c r="H8" s="124"/>
      <c r="I8" s="124"/>
      <c r="J8" s="124"/>
      <c r="K8" s="124"/>
      <c r="L8" s="114"/>
      <c r="M8" s="114"/>
      <c r="N8" s="114"/>
      <c r="O8" s="114"/>
      <c r="P8" s="114"/>
      <c r="Q8" s="114"/>
      <c r="R8" s="114"/>
      <c r="S8" s="114"/>
      <c r="T8" s="114"/>
      <c r="U8" s="114"/>
      <c r="V8" s="114"/>
      <c r="W8" s="114"/>
      <c r="X8" s="114"/>
      <c r="Y8" s="114"/>
      <c r="Z8" s="114"/>
    </row>
    <row r="9" spans="1:26" ht="15.6" x14ac:dyDescent="0.3">
      <c r="A9" s="114"/>
      <c r="B9" s="76">
        <v>1</v>
      </c>
      <c r="C9" s="77">
        <v>2</v>
      </c>
      <c r="D9" s="77">
        <v>3</v>
      </c>
      <c r="E9" s="77">
        <v>4</v>
      </c>
      <c r="F9" s="77">
        <v>5</v>
      </c>
      <c r="G9" s="77">
        <v>6</v>
      </c>
      <c r="H9" s="77">
        <v>7</v>
      </c>
      <c r="I9" s="77">
        <v>8</v>
      </c>
      <c r="J9" s="77">
        <v>9</v>
      </c>
      <c r="K9" s="77">
        <v>10</v>
      </c>
      <c r="L9" s="114"/>
      <c r="M9" s="114"/>
      <c r="N9" s="114"/>
      <c r="O9" s="114"/>
      <c r="P9" s="114"/>
      <c r="Q9" s="114"/>
      <c r="R9" s="114"/>
      <c r="S9" s="114"/>
      <c r="T9" s="114"/>
      <c r="U9" s="114"/>
      <c r="V9" s="114"/>
      <c r="W9" s="114"/>
      <c r="X9" s="114"/>
      <c r="Y9" s="114"/>
      <c r="Z9" s="114"/>
    </row>
    <row r="10" spans="1:26" ht="15.6" x14ac:dyDescent="0.3">
      <c r="A10" s="114"/>
      <c r="B10" s="118">
        <v>1</v>
      </c>
      <c r="C10" s="113" t="s">
        <v>175</v>
      </c>
      <c r="D10" s="113">
        <v>1234</v>
      </c>
      <c r="E10" s="113" t="s">
        <v>165</v>
      </c>
      <c r="F10" s="125" t="s">
        <v>107</v>
      </c>
      <c r="G10" s="113"/>
      <c r="H10" s="113"/>
      <c r="I10" s="113"/>
      <c r="J10" s="113" t="s">
        <v>165</v>
      </c>
      <c r="K10" s="125" t="s">
        <v>107</v>
      </c>
      <c r="L10" s="114"/>
      <c r="M10" s="114"/>
      <c r="N10" s="114"/>
      <c r="O10" s="114"/>
      <c r="P10" s="114"/>
      <c r="Q10" s="114"/>
      <c r="R10" s="114"/>
      <c r="S10" s="114"/>
      <c r="T10" s="114"/>
      <c r="U10" s="114"/>
      <c r="V10" s="114"/>
      <c r="W10" s="114"/>
      <c r="X10" s="114"/>
      <c r="Y10" s="114"/>
      <c r="Z10" s="114"/>
    </row>
    <row r="11" spans="1:26" ht="15.6" x14ac:dyDescent="0.3">
      <c r="A11" s="114"/>
      <c r="B11" s="118">
        <v>2</v>
      </c>
      <c r="C11" s="113"/>
      <c r="D11" s="113"/>
      <c r="E11" s="113"/>
      <c r="F11" s="125"/>
      <c r="G11" s="113"/>
      <c r="H11" s="113"/>
      <c r="I11" s="113"/>
      <c r="J11" s="113"/>
      <c r="K11" s="125"/>
      <c r="L11" s="114"/>
      <c r="M11" s="114"/>
      <c r="N11" s="114"/>
      <c r="O11" s="114"/>
      <c r="P11" s="114"/>
      <c r="Q11" s="114"/>
      <c r="R11" s="114"/>
      <c r="S11" s="114"/>
      <c r="T11" s="114"/>
      <c r="U11" s="114"/>
      <c r="V11" s="114"/>
      <c r="W11" s="114"/>
      <c r="X11" s="114"/>
      <c r="Y11" s="114"/>
      <c r="Z11" s="114"/>
    </row>
    <row r="12" spans="1:26" ht="15.6" x14ac:dyDescent="0.3">
      <c r="A12" s="114"/>
      <c r="B12" s="118">
        <v>3</v>
      </c>
      <c r="C12" s="113"/>
      <c r="D12" s="113"/>
      <c r="E12" s="113"/>
      <c r="F12" s="125"/>
      <c r="G12" s="113"/>
      <c r="H12" s="113"/>
      <c r="I12" s="113"/>
      <c r="J12" s="113"/>
      <c r="K12" s="125"/>
      <c r="L12" s="114"/>
      <c r="M12" s="114"/>
      <c r="N12" s="114"/>
      <c r="O12" s="114"/>
      <c r="P12" s="114"/>
      <c r="Q12" s="114"/>
      <c r="R12" s="114"/>
      <c r="S12" s="114"/>
      <c r="T12" s="114"/>
      <c r="U12" s="114"/>
      <c r="V12" s="114"/>
      <c r="W12" s="114"/>
      <c r="X12" s="114"/>
      <c r="Y12" s="114"/>
      <c r="Z12" s="114"/>
    </row>
    <row r="13" spans="1:26" ht="15.6" x14ac:dyDescent="0.3">
      <c r="A13" s="114"/>
      <c r="B13" s="118">
        <v>4</v>
      </c>
      <c r="C13" s="113"/>
      <c r="D13" s="113"/>
      <c r="E13" s="113"/>
      <c r="F13" s="125"/>
      <c r="G13" s="113"/>
      <c r="H13" s="113"/>
      <c r="I13" s="113"/>
      <c r="J13" s="113"/>
      <c r="K13" s="125"/>
      <c r="L13" s="114"/>
      <c r="M13" s="114"/>
      <c r="N13" s="114"/>
      <c r="O13" s="114"/>
      <c r="P13" s="114"/>
      <c r="Q13" s="114"/>
      <c r="R13" s="114"/>
      <c r="S13" s="114"/>
      <c r="T13" s="114"/>
      <c r="U13" s="114"/>
      <c r="V13" s="114"/>
      <c r="W13" s="114"/>
      <c r="X13" s="114"/>
      <c r="Y13" s="114"/>
      <c r="Z13" s="114"/>
    </row>
    <row r="14" spans="1:26" ht="15.6" x14ac:dyDescent="0.3">
      <c r="A14" s="114"/>
      <c r="B14" s="118">
        <v>5</v>
      </c>
      <c r="C14" s="113"/>
      <c r="D14" s="113"/>
      <c r="E14" s="113"/>
      <c r="F14" s="125"/>
      <c r="G14" s="113"/>
      <c r="H14" s="113"/>
      <c r="I14" s="113"/>
      <c r="J14" s="113"/>
      <c r="K14" s="125"/>
      <c r="L14" s="114"/>
      <c r="M14" s="114"/>
      <c r="N14" s="114"/>
      <c r="O14" s="114"/>
      <c r="P14" s="114"/>
      <c r="Q14" s="114"/>
      <c r="R14" s="114"/>
      <c r="S14" s="114"/>
      <c r="T14" s="114"/>
      <c r="U14" s="114"/>
      <c r="V14" s="114"/>
      <c r="W14" s="114"/>
      <c r="X14" s="114"/>
      <c r="Y14" s="114"/>
      <c r="Z14" s="114"/>
    </row>
    <row r="15" spans="1:26" ht="15.6" x14ac:dyDescent="0.3">
      <c r="A15" s="114"/>
      <c r="B15" s="126" t="s">
        <v>108</v>
      </c>
      <c r="C15" s="127"/>
      <c r="D15" s="127"/>
      <c r="E15" s="127"/>
      <c r="F15" s="128"/>
      <c r="G15" s="127"/>
      <c r="H15" s="127"/>
      <c r="I15" s="127"/>
      <c r="J15" s="127"/>
      <c r="K15" s="128"/>
      <c r="L15" s="114"/>
      <c r="M15" s="114"/>
      <c r="N15" s="114"/>
      <c r="O15" s="114"/>
      <c r="P15" s="114"/>
      <c r="Q15" s="114"/>
      <c r="R15" s="114"/>
      <c r="S15" s="114"/>
      <c r="T15" s="114"/>
      <c r="U15" s="114"/>
      <c r="V15" s="114"/>
      <c r="W15" s="114"/>
      <c r="X15" s="114"/>
      <c r="Y15" s="114"/>
      <c r="Z15" s="114"/>
    </row>
    <row r="16" spans="1:26" ht="15.6" x14ac:dyDescent="0.3">
      <c r="A16" s="114"/>
      <c r="B16" s="130" t="s">
        <v>109</v>
      </c>
      <c r="C16" s="131">
        <f>COUNTIFS(C10:C15,"*",J10:J15,"*")</f>
        <v>1</v>
      </c>
      <c r="D16" s="132"/>
      <c r="E16" s="132"/>
      <c r="F16" s="132"/>
      <c r="G16" s="132"/>
      <c r="H16" s="133"/>
      <c r="I16" s="133"/>
      <c r="J16" s="132"/>
      <c r="K16" s="133"/>
      <c r="L16" s="114"/>
      <c r="M16" s="114"/>
      <c r="N16" s="114"/>
      <c r="O16" s="114"/>
      <c r="P16" s="114"/>
      <c r="Q16" s="114"/>
      <c r="R16" s="114"/>
      <c r="S16" s="114"/>
      <c r="T16" s="114"/>
      <c r="U16" s="114"/>
      <c r="V16" s="114"/>
      <c r="W16" s="114"/>
      <c r="X16" s="114"/>
      <c r="Y16" s="114"/>
      <c r="Z16" s="114"/>
    </row>
    <row r="17" spans="1:26" ht="15.6" x14ac:dyDescent="0.3">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row>
    <row r="18" spans="1:26" ht="15.6" x14ac:dyDescent="0.3">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row>
    <row r="19" spans="1:26" ht="15.6" x14ac:dyDescent="0.3">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row>
    <row r="20" spans="1:26" ht="15.6" x14ac:dyDescent="0.3">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row>
    <row r="21" spans="1:26" ht="15.75" customHeight="1" x14ac:dyDescent="0.3">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row>
    <row r="22" spans="1:26" ht="15.75" customHeight="1" x14ac:dyDescent="0.3">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row>
    <row r="23" spans="1:26" ht="15.75" customHeight="1" x14ac:dyDescent="0.3">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row>
    <row r="24" spans="1:26" ht="15.75" customHeight="1" x14ac:dyDescent="0.3">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row>
    <row r="25" spans="1:26" ht="15.75" customHeight="1" x14ac:dyDescent="0.3">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row>
    <row r="26" spans="1:26" ht="15.75" customHeight="1" x14ac:dyDescent="0.3">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spans="1:26" ht="15.75" customHeight="1" x14ac:dyDescent="0.3">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1:26" ht="15.75" customHeight="1" x14ac:dyDescent="0.3">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spans="1:26" ht="15.75" customHeight="1" x14ac:dyDescent="0.3">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1:26" ht="15.75" customHeight="1" x14ac:dyDescent="0.3">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ht="15.75" customHeight="1" x14ac:dyDescent="0.3">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ht="15.75" customHeight="1" x14ac:dyDescent="0.3">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1:26" ht="15.75" customHeight="1" x14ac:dyDescent="0.3">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ht="15.75" customHeight="1" x14ac:dyDescent="0.3">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1:26" ht="15.75" customHeight="1" x14ac:dyDescent="0.3">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ht="15.75" customHeight="1" x14ac:dyDescent="0.3">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ht="15.75" customHeight="1" x14ac:dyDescent="0.3">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ht="15.75" customHeight="1" x14ac:dyDescent="0.3">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1:26" ht="15.75" customHeight="1" x14ac:dyDescent="0.3">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ht="15.75" customHeight="1" x14ac:dyDescent="0.3">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ht="15.75" customHeight="1" x14ac:dyDescent="0.3">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ht="15.75" customHeight="1" x14ac:dyDescent="0.3">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15.75" customHeight="1" x14ac:dyDescent="0.3">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15.75" customHeight="1" x14ac:dyDescent="0.3">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15.75" customHeight="1" x14ac:dyDescent="0.3">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15.75" customHeight="1" x14ac:dyDescent="0.3">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15.75" customHeight="1" x14ac:dyDescent="0.3">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15.75" customHeight="1" x14ac:dyDescent="0.3">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15.75" customHeight="1" x14ac:dyDescent="0.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15.75" customHeight="1" x14ac:dyDescent="0.3">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15.75" customHeight="1" x14ac:dyDescent="0.3">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15.75" customHeigh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15.75" customHeight="1" x14ac:dyDescent="0.3">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15.75" customHeight="1" x14ac:dyDescent="0.3">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15.75" customHeight="1" x14ac:dyDescent="0.3">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15.75" customHeight="1" x14ac:dyDescent="0.3">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15.75" customHeight="1" x14ac:dyDescent="0.3">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15.75" customHeight="1" x14ac:dyDescent="0.3">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15.75" customHeight="1" x14ac:dyDescent="0.3">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15.75" customHeight="1" x14ac:dyDescent="0.3">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15.75" customHeight="1" x14ac:dyDescent="0.3">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15.75" customHeight="1" x14ac:dyDescent="0.3">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15.75" customHeight="1" x14ac:dyDescent="0.3">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15.75" customHeight="1" x14ac:dyDescent="0.3">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15.75" customHeight="1" x14ac:dyDescent="0.3">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15.75" customHeight="1" x14ac:dyDescent="0.3">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15.75" customHeight="1" x14ac:dyDescent="0.3">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15.75" customHeight="1" x14ac:dyDescent="0.3">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15.75" customHeight="1" x14ac:dyDescent="0.3">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15.75" customHeight="1" x14ac:dyDescent="0.3">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15.75" customHeight="1" x14ac:dyDescent="0.3">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15.75" customHeight="1" x14ac:dyDescent="0.3">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15.75" customHeight="1" x14ac:dyDescent="0.3">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15.75" customHeight="1" x14ac:dyDescent="0.3">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15.75" customHeight="1" x14ac:dyDescent="0.3">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15.75" customHeight="1" x14ac:dyDescent="0.3">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15.75" customHeight="1" x14ac:dyDescent="0.3">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15.75" customHeight="1" x14ac:dyDescent="0.3">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15.75" customHeight="1" x14ac:dyDescent="0.3">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15.75" customHeight="1" x14ac:dyDescent="0.3">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15.75" customHeight="1" x14ac:dyDescent="0.3">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15.75" customHeight="1" x14ac:dyDescent="0.3">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15.75" customHeight="1" x14ac:dyDescent="0.3">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15.75" customHeight="1" x14ac:dyDescent="0.3">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15.75" customHeight="1" x14ac:dyDescent="0.3">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15.75" customHeight="1" x14ac:dyDescent="0.3">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15.75" customHeight="1" x14ac:dyDescent="0.3">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15.75" customHeight="1" x14ac:dyDescent="0.3">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15.75" customHeight="1" x14ac:dyDescent="0.3">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15.75" customHeight="1" x14ac:dyDescent="0.3">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15.75" customHeight="1" x14ac:dyDescent="0.3">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15.75" customHeight="1" x14ac:dyDescent="0.3">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15.75" customHeight="1" x14ac:dyDescent="0.3">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15.75" customHeight="1" x14ac:dyDescent="0.3">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15.75" customHeight="1" x14ac:dyDescent="0.3">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15.75" customHeight="1" x14ac:dyDescent="0.3">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15.75" customHeight="1" x14ac:dyDescent="0.3">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15.75" customHeight="1" x14ac:dyDescent="0.3">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15.75" customHeight="1" x14ac:dyDescent="0.3">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15.75" customHeight="1" x14ac:dyDescent="0.3">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15.75" customHeight="1" x14ac:dyDescent="0.3">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15.75" customHeight="1" x14ac:dyDescent="0.3">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15.75" customHeight="1" x14ac:dyDescent="0.3">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15.75" customHeight="1" x14ac:dyDescent="0.3">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15.75" customHeight="1" x14ac:dyDescent="0.3">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15.75" customHeight="1" x14ac:dyDescent="0.3">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15.75" customHeight="1" x14ac:dyDescent="0.3">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15.75" customHeight="1" x14ac:dyDescent="0.3">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15.75" customHeight="1" x14ac:dyDescent="0.3">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15.75" customHeight="1" x14ac:dyDescent="0.3">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15.75" customHeight="1" x14ac:dyDescent="0.3">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15.75" customHeight="1" x14ac:dyDescent="0.3">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15.75" customHeight="1" x14ac:dyDescent="0.3">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15.75" customHeight="1" x14ac:dyDescent="0.3">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15.75" customHeight="1" x14ac:dyDescent="0.3">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15.75" customHeight="1" x14ac:dyDescent="0.3">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15.75" customHeight="1" x14ac:dyDescent="0.3">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15.75" customHeight="1" x14ac:dyDescent="0.3">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15.75" customHeight="1" x14ac:dyDescent="0.3">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15.75" customHeight="1" x14ac:dyDescent="0.3">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15.75" customHeight="1"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15.75" customHeight="1"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15.75" customHeight="1"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15.75" customHeight="1"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15.75" customHeight="1"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15.75" customHeight="1"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15.75" customHeight="1"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15.75" customHeight="1"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15.75" customHeight="1"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15.75" customHeight="1"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15.75" customHeight="1"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15.75" customHeight="1"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15.75" customHeight="1"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15.75" customHeight="1"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15.75" customHeight="1"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15.75" customHeight="1"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15.75" customHeight="1"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15.75" customHeight="1"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15.75" customHeight="1"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15.75" customHeight="1"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15.75" customHeight="1"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15.75" customHeight="1"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15.75" customHeight="1"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15.75" customHeight="1"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15.75" customHeight="1"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15.75" customHeight="1"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15.75" customHeight="1"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15.75" customHeight="1"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15.75" customHeight="1"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15.75" customHeight="1"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15.75" customHeight="1"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15.75" customHeight="1"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15.75" customHeight="1"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15.75" customHeight="1"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15.75" customHeight="1"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15.75" customHeight="1"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15.75" customHeight="1"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15.75" customHeight="1"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15.75" customHeight="1"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15.75" customHeight="1"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15.75" customHeight="1"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15.75" customHeight="1"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15.75" customHeight="1"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15.75" customHeight="1"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15.75" customHeight="1"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15.75" customHeight="1"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15.75" customHeight="1"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15.75" customHeight="1"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15.75" customHeight="1"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15.75" customHeight="1"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15.75" customHeight="1"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15.75" customHeight="1"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15.75" customHeight="1"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15.75" customHeight="1"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15.75" customHeight="1"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15.75" customHeight="1"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15.75" customHeight="1"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15.75" customHeight="1"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15.75" customHeight="1"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15.75" customHeight="1"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15.75" customHeight="1"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15.75" customHeight="1"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15.75" customHeight="1"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15.75" customHeight="1"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15.75" customHeight="1"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15.75" customHeight="1"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15.75" customHeight="1"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15.75" customHeight="1"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15.75" customHeight="1"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15.75" customHeight="1"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15.75" customHeight="1"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15.75" customHeight="1"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15.75" customHeight="1"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15.75" customHeight="1"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15.75" customHeight="1"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15.75" customHeight="1"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15.75" customHeight="1"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15.75" customHeight="1"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15.75" customHeight="1"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15.75" customHeight="1"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15.75" customHeight="1"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15.75" customHeight="1"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15.75" customHeight="1"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15.75" customHeight="1"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15.75" customHeight="1"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15.75" customHeight="1"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15.75" customHeight="1"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15.75" customHeight="1"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15.75" customHeight="1"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15.75" customHeight="1"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15.75" customHeight="1"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15.75" customHeight="1"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15.75" customHeight="1"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15.75" customHeight="1"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15.75" customHeight="1"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15.75" customHeight="1"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15.75" customHeight="1"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15.75" customHeight="1"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15.75" customHeight="1"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15.75" customHeight="1"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15.75" customHeight="1" x14ac:dyDescent="0.3"/>
    <row r="222" spans="1:26" ht="15.75" customHeight="1" x14ac:dyDescent="0.3"/>
    <row r="223" spans="1:26" ht="15.75" customHeight="1" x14ac:dyDescent="0.3"/>
    <row r="224" spans="1:2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0">
    <mergeCell ref="I4:I5"/>
    <mergeCell ref="J4:J5"/>
    <mergeCell ref="K4:K5"/>
    <mergeCell ref="B4:B8"/>
    <mergeCell ref="C4:C8"/>
    <mergeCell ref="D4:D5"/>
    <mergeCell ref="E4:E5"/>
    <mergeCell ref="F4:F5"/>
    <mergeCell ref="G4:G8"/>
    <mergeCell ref="H4:H5"/>
  </mergeCells>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0"/>
  <sheetViews>
    <sheetView workbookViewId="0"/>
  </sheetViews>
  <sheetFormatPr defaultColWidth="11.19921875" defaultRowHeight="15" customHeight="1" x14ac:dyDescent="0.3"/>
  <cols>
    <col min="1" max="1" width="9.19921875" customWidth="1"/>
    <col min="2" max="2" width="5.09765625" customWidth="1"/>
    <col min="3" max="3" width="15.296875" customWidth="1"/>
    <col min="4" max="7" width="9.19921875" customWidth="1"/>
    <col min="8" max="8" width="10.69921875" customWidth="1"/>
    <col min="9" max="9" width="9.19921875" customWidth="1"/>
    <col min="10" max="26" width="12.09765625" customWidth="1"/>
  </cols>
  <sheetData>
    <row r="1" spans="1:26" ht="15.6" x14ac:dyDescent="0.3">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1:26" ht="15.6" x14ac:dyDescent="0.3">
      <c r="A2" s="114"/>
      <c r="B2" s="115" t="s">
        <v>198</v>
      </c>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26" ht="15.6" x14ac:dyDescent="0.3">
      <c r="A3" s="114"/>
      <c r="B3" s="115"/>
      <c r="C3" s="114"/>
      <c r="D3" s="114"/>
      <c r="E3" s="114"/>
      <c r="F3" s="114"/>
      <c r="G3" s="114"/>
      <c r="H3" s="114"/>
      <c r="I3" s="114"/>
      <c r="J3" s="114"/>
      <c r="K3" s="114"/>
      <c r="L3" s="114"/>
      <c r="M3" s="114"/>
      <c r="N3" s="114"/>
      <c r="O3" s="114"/>
      <c r="P3" s="114"/>
      <c r="Q3" s="114"/>
      <c r="R3" s="114"/>
      <c r="S3" s="114"/>
      <c r="T3" s="114"/>
      <c r="U3" s="114"/>
      <c r="V3" s="114"/>
      <c r="W3" s="114"/>
      <c r="X3" s="114"/>
      <c r="Y3" s="114"/>
      <c r="Z3" s="114"/>
    </row>
    <row r="4" spans="1:26" ht="15.6" x14ac:dyDescent="0.3">
      <c r="A4" s="114"/>
      <c r="B4" s="320" t="s">
        <v>94</v>
      </c>
      <c r="C4" s="320" t="s">
        <v>144</v>
      </c>
      <c r="D4" s="320" t="s">
        <v>147</v>
      </c>
      <c r="E4" s="320" t="s">
        <v>199</v>
      </c>
      <c r="F4" s="353" t="s">
        <v>200</v>
      </c>
      <c r="G4" s="354"/>
      <c r="H4" s="355"/>
      <c r="I4" s="320" t="s">
        <v>201</v>
      </c>
      <c r="J4" s="114"/>
      <c r="K4" s="114"/>
      <c r="L4" s="114"/>
      <c r="M4" s="114"/>
      <c r="N4" s="114"/>
      <c r="O4" s="114"/>
      <c r="P4" s="114"/>
      <c r="Q4" s="114"/>
      <c r="R4" s="114"/>
      <c r="S4" s="114"/>
      <c r="T4" s="114"/>
      <c r="U4" s="114"/>
      <c r="V4" s="114"/>
      <c r="W4" s="114"/>
      <c r="X4" s="114"/>
      <c r="Y4" s="114"/>
      <c r="Z4" s="114"/>
    </row>
    <row r="5" spans="1:26" ht="19.5" customHeight="1" x14ac:dyDescent="0.3">
      <c r="A5" s="114"/>
      <c r="B5" s="326"/>
      <c r="C5" s="326"/>
      <c r="D5" s="326"/>
      <c r="E5" s="326"/>
      <c r="F5" s="349" t="s">
        <v>156</v>
      </c>
      <c r="G5" s="350"/>
      <c r="H5" s="343"/>
      <c r="I5" s="326"/>
      <c r="J5" s="114"/>
      <c r="K5" s="114"/>
      <c r="L5" s="114"/>
      <c r="M5" s="114"/>
      <c r="N5" s="114"/>
      <c r="O5" s="114"/>
      <c r="P5" s="114"/>
      <c r="Q5" s="114"/>
      <c r="R5" s="114"/>
      <c r="S5" s="114"/>
      <c r="T5" s="114"/>
      <c r="U5" s="114"/>
      <c r="V5" s="114"/>
      <c r="W5" s="114"/>
      <c r="X5" s="114"/>
      <c r="Y5" s="114"/>
      <c r="Z5" s="114"/>
    </row>
    <row r="6" spans="1:26" ht="15.6" x14ac:dyDescent="0.3">
      <c r="A6" s="114"/>
      <c r="B6" s="326"/>
      <c r="C6" s="326"/>
      <c r="D6" s="326"/>
      <c r="E6" s="122" t="s">
        <v>155</v>
      </c>
      <c r="F6" s="320" t="s">
        <v>202</v>
      </c>
      <c r="G6" s="320" t="s">
        <v>102</v>
      </c>
      <c r="H6" s="351" t="s">
        <v>101</v>
      </c>
      <c r="I6" s="326"/>
      <c r="J6" s="114"/>
      <c r="K6" s="114"/>
      <c r="L6" s="114"/>
      <c r="M6" s="114"/>
      <c r="N6" s="114"/>
      <c r="O6" s="114"/>
      <c r="P6" s="114"/>
      <c r="Q6" s="114"/>
      <c r="R6" s="114"/>
      <c r="S6" s="114"/>
      <c r="T6" s="114"/>
      <c r="U6" s="114"/>
      <c r="V6" s="114"/>
      <c r="W6" s="114"/>
      <c r="X6" s="114"/>
      <c r="Y6" s="114"/>
      <c r="Z6" s="114"/>
    </row>
    <row r="7" spans="1:26" ht="15.6" x14ac:dyDescent="0.3">
      <c r="A7" s="114"/>
      <c r="B7" s="321"/>
      <c r="C7" s="321"/>
      <c r="D7" s="321"/>
      <c r="E7" s="124"/>
      <c r="F7" s="321"/>
      <c r="G7" s="321"/>
      <c r="H7" s="352"/>
      <c r="I7" s="321"/>
      <c r="J7" s="114"/>
      <c r="K7" s="114"/>
      <c r="L7" s="114"/>
      <c r="M7" s="114"/>
      <c r="N7" s="114"/>
      <c r="O7" s="114"/>
      <c r="P7" s="114"/>
      <c r="Q7" s="114"/>
      <c r="R7" s="114"/>
      <c r="S7" s="114"/>
      <c r="T7" s="114"/>
      <c r="U7" s="114"/>
      <c r="V7" s="114"/>
      <c r="W7" s="114"/>
      <c r="X7" s="114"/>
      <c r="Y7" s="114"/>
      <c r="Z7" s="114"/>
    </row>
    <row r="8" spans="1:26" ht="15.6" x14ac:dyDescent="0.3">
      <c r="A8" s="114"/>
      <c r="B8" s="134">
        <v>1</v>
      </c>
      <c r="C8" s="135">
        <v>2</v>
      </c>
      <c r="D8" s="135">
        <v>3</v>
      </c>
      <c r="E8" s="135">
        <v>4</v>
      </c>
      <c r="F8" s="135">
        <v>5</v>
      </c>
      <c r="G8" s="135">
        <v>6</v>
      </c>
      <c r="H8" s="135">
        <v>7</v>
      </c>
      <c r="I8" s="135">
        <v>8</v>
      </c>
      <c r="J8" s="114"/>
      <c r="K8" s="114"/>
      <c r="L8" s="114"/>
      <c r="M8" s="114"/>
      <c r="N8" s="114"/>
      <c r="O8" s="114"/>
      <c r="P8" s="114"/>
      <c r="Q8" s="114"/>
      <c r="R8" s="114"/>
      <c r="S8" s="114"/>
      <c r="T8" s="114"/>
      <c r="U8" s="114"/>
      <c r="V8" s="114"/>
      <c r="W8" s="114"/>
      <c r="X8" s="114"/>
      <c r="Y8" s="114"/>
      <c r="Z8" s="114"/>
    </row>
    <row r="9" spans="1:26" ht="15.6" x14ac:dyDescent="0.3">
      <c r="A9" s="114"/>
      <c r="B9" s="136">
        <v>1</v>
      </c>
      <c r="C9" s="133" t="s">
        <v>175</v>
      </c>
      <c r="D9" s="133"/>
      <c r="E9" s="133"/>
      <c r="F9" s="137" t="s">
        <v>107</v>
      </c>
      <c r="G9" s="137"/>
      <c r="H9" s="137"/>
      <c r="I9" s="133"/>
      <c r="J9" s="114"/>
      <c r="K9" s="114"/>
      <c r="L9" s="114"/>
      <c r="M9" s="114"/>
      <c r="N9" s="114"/>
      <c r="O9" s="114"/>
      <c r="P9" s="114"/>
      <c r="Q9" s="114"/>
      <c r="R9" s="114"/>
      <c r="S9" s="114"/>
      <c r="T9" s="114"/>
      <c r="U9" s="114"/>
      <c r="V9" s="114"/>
      <c r="W9" s="114"/>
      <c r="X9" s="114"/>
      <c r="Y9" s="114"/>
      <c r="Z9" s="114"/>
    </row>
    <row r="10" spans="1:26" ht="15.6" x14ac:dyDescent="0.3">
      <c r="A10" s="114"/>
      <c r="B10" s="136">
        <v>2</v>
      </c>
      <c r="C10" s="113"/>
      <c r="D10" s="113"/>
      <c r="E10" s="113"/>
      <c r="F10" s="125"/>
      <c r="G10" s="125"/>
      <c r="H10" s="125"/>
      <c r="I10" s="113"/>
      <c r="J10" s="114"/>
      <c r="K10" s="114"/>
      <c r="L10" s="114"/>
      <c r="M10" s="114"/>
      <c r="N10" s="114"/>
      <c r="O10" s="114"/>
      <c r="P10" s="114"/>
      <c r="Q10" s="114"/>
      <c r="R10" s="114"/>
      <c r="S10" s="114"/>
      <c r="T10" s="114"/>
      <c r="U10" s="114"/>
      <c r="V10" s="114"/>
      <c r="W10" s="114"/>
      <c r="X10" s="114"/>
      <c r="Y10" s="114"/>
      <c r="Z10" s="114"/>
    </row>
    <row r="11" spans="1:26" ht="15.6" x14ac:dyDescent="0.3">
      <c r="A11" s="114"/>
      <c r="B11" s="136">
        <v>3</v>
      </c>
      <c r="C11" s="113"/>
      <c r="D11" s="113"/>
      <c r="E11" s="113"/>
      <c r="F11" s="125"/>
      <c r="G11" s="125"/>
      <c r="H11" s="125"/>
      <c r="I11" s="113"/>
      <c r="J11" s="114"/>
      <c r="K11" s="114"/>
      <c r="L11" s="114"/>
      <c r="M11" s="114"/>
      <c r="N11" s="114"/>
      <c r="O11" s="114"/>
      <c r="P11" s="114"/>
      <c r="Q11" s="114"/>
      <c r="R11" s="114"/>
      <c r="S11" s="114"/>
      <c r="T11" s="114"/>
      <c r="U11" s="114"/>
      <c r="V11" s="114"/>
      <c r="W11" s="114"/>
      <c r="X11" s="114"/>
      <c r="Y11" s="114"/>
      <c r="Z11" s="114"/>
    </row>
    <row r="12" spans="1:26" ht="15.6" x14ac:dyDescent="0.3">
      <c r="A12" s="114"/>
      <c r="B12" s="138" t="s">
        <v>108</v>
      </c>
      <c r="C12" s="113"/>
      <c r="D12" s="113"/>
      <c r="E12" s="113"/>
      <c r="F12" s="125"/>
      <c r="G12" s="125"/>
      <c r="H12" s="125"/>
      <c r="I12" s="113"/>
      <c r="J12" s="114"/>
      <c r="K12" s="114"/>
      <c r="L12" s="114"/>
      <c r="M12" s="114"/>
      <c r="N12" s="114"/>
      <c r="O12" s="114"/>
      <c r="P12" s="114"/>
      <c r="Q12" s="114"/>
      <c r="R12" s="114"/>
      <c r="S12" s="114"/>
      <c r="T12" s="114"/>
      <c r="U12" s="114"/>
      <c r="V12" s="114"/>
      <c r="W12" s="114"/>
      <c r="X12" s="114"/>
      <c r="Y12" s="114"/>
      <c r="Z12" s="114"/>
    </row>
    <row r="13" spans="1:26" ht="15.6" x14ac:dyDescent="0.3">
      <c r="A13" s="114"/>
      <c r="B13" s="356" t="s">
        <v>134</v>
      </c>
      <c r="C13" s="318"/>
      <c r="D13" s="318"/>
      <c r="E13" s="319"/>
      <c r="F13" s="113">
        <f>COUNTIFS(C9:C12,"*",F9:F12,"V")</f>
        <v>1</v>
      </c>
      <c r="G13" s="113">
        <f>COUNTIFS(C9:C12,"*",G9:G12,"V")</f>
        <v>0</v>
      </c>
      <c r="H13" s="113">
        <f>COUNTIFS(C9:C12,"*",H9:H12,"V")</f>
        <v>0</v>
      </c>
      <c r="I13" s="111"/>
      <c r="J13" s="114"/>
      <c r="K13" s="114"/>
      <c r="L13" s="114"/>
      <c r="M13" s="114"/>
      <c r="N13" s="114"/>
      <c r="O13" s="114"/>
      <c r="P13" s="114"/>
      <c r="Q13" s="114"/>
      <c r="R13" s="114"/>
      <c r="S13" s="114"/>
      <c r="T13" s="114"/>
      <c r="U13" s="114"/>
      <c r="V13" s="114"/>
      <c r="W13" s="114"/>
      <c r="X13" s="114"/>
      <c r="Y13" s="114"/>
      <c r="Z13" s="114"/>
    </row>
    <row r="14" spans="1:26" ht="15.6" x14ac:dyDescent="0.3">
      <c r="A14" s="114"/>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row>
    <row r="15" spans="1:26" ht="15.6" x14ac:dyDescent="0.3">
      <c r="A15" s="114"/>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row>
    <row r="16" spans="1:26" ht="15.6" x14ac:dyDescent="0.3">
      <c r="A16" s="11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row>
    <row r="17" spans="1:26" ht="15.6" x14ac:dyDescent="0.3">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row>
    <row r="18" spans="1:26" ht="15.6" x14ac:dyDescent="0.3">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row>
    <row r="19" spans="1:26" ht="15.6" x14ac:dyDescent="0.3">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row>
    <row r="20" spans="1:26" ht="15.6" x14ac:dyDescent="0.3">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row>
    <row r="21" spans="1:26" ht="15.75" customHeight="1" x14ac:dyDescent="0.3">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row>
    <row r="22" spans="1:26" ht="15.75" customHeight="1" x14ac:dyDescent="0.3">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row>
    <row r="23" spans="1:26" ht="15.75" customHeight="1" x14ac:dyDescent="0.3">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row>
    <row r="24" spans="1:26" ht="15.75" customHeight="1" x14ac:dyDescent="0.3">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row>
    <row r="25" spans="1:26" ht="15.75" customHeight="1" x14ac:dyDescent="0.3">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row>
    <row r="26" spans="1:26" ht="15.75" customHeight="1" x14ac:dyDescent="0.3">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spans="1:26" ht="15.75" customHeight="1" x14ac:dyDescent="0.3">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1:26" ht="15.75" customHeight="1" x14ac:dyDescent="0.3">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spans="1:26" ht="15.75" customHeight="1" x14ac:dyDescent="0.3">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1:26" ht="15.75" customHeight="1" x14ac:dyDescent="0.3">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ht="15.75" customHeight="1" x14ac:dyDescent="0.3">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ht="15.75" customHeight="1" x14ac:dyDescent="0.3">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1:26" ht="15.75" customHeight="1" x14ac:dyDescent="0.3">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ht="15.75" customHeight="1" x14ac:dyDescent="0.3">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1:26" ht="15.75" customHeight="1" x14ac:dyDescent="0.3">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ht="15.75" customHeight="1" x14ac:dyDescent="0.3">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ht="15.75" customHeight="1" x14ac:dyDescent="0.3">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ht="15.75" customHeight="1" x14ac:dyDescent="0.3">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1:26" ht="15.75" customHeight="1" x14ac:dyDescent="0.3">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ht="15.75" customHeight="1" x14ac:dyDescent="0.3">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ht="15.75" customHeight="1" x14ac:dyDescent="0.3">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ht="15.75" customHeight="1" x14ac:dyDescent="0.3">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15.75" customHeight="1" x14ac:dyDescent="0.3">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15.75" customHeight="1" x14ac:dyDescent="0.3">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15.75" customHeight="1" x14ac:dyDescent="0.3">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15.75" customHeight="1" x14ac:dyDescent="0.3">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15.75" customHeight="1" x14ac:dyDescent="0.3">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15.75" customHeight="1" x14ac:dyDescent="0.3">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15.75" customHeight="1" x14ac:dyDescent="0.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15.75" customHeight="1" x14ac:dyDescent="0.3">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15.75" customHeight="1" x14ac:dyDescent="0.3">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15.75" customHeigh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15.75" customHeight="1" x14ac:dyDescent="0.3">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15.75" customHeight="1" x14ac:dyDescent="0.3">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15.75" customHeight="1" x14ac:dyDescent="0.3">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15.75" customHeight="1" x14ac:dyDescent="0.3">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15.75" customHeight="1" x14ac:dyDescent="0.3">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15.75" customHeight="1" x14ac:dyDescent="0.3">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15.75" customHeight="1" x14ac:dyDescent="0.3">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15.75" customHeight="1" x14ac:dyDescent="0.3">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15.75" customHeight="1" x14ac:dyDescent="0.3">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15.75" customHeight="1" x14ac:dyDescent="0.3">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15.75" customHeight="1" x14ac:dyDescent="0.3">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15.75" customHeight="1" x14ac:dyDescent="0.3">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15.75" customHeight="1" x14ac:dyDescent="0.3">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15.75" customHeight="1" x14ac:dyDescent="0.3">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15.75" customHeight="1" x14ac:dyDescent="0.3">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15.75" customHeight="1" x14ac:dyDescent="0.3">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15.75" customHeight="1" x14ac:dyDescent="0.3">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15.75" customHeight="1" x14ac:dyDescent="0.3">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15.75" customHeight="1" x14ac:dyDescent="0.3">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15.75" customHeight="1" x14ac:dyDescent="0.3">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15.75" customHeight="1" x14ac:dyDescent="0.3">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15.75" customHeight="1" x14ac:dyDescent="0.3">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15.75" customHeight="1" x14ac:dyDescent="0.3">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15.75" customHeight="1" x14ac:dyDescent="0.3">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15.75" customHeight="1" x14ac:dyDescent="0.3">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15.75" customHeight="1" x14ac:dyDescent="0.3">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15.75" customHeight="1" x14ac:dyDescent="0.3">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15.75" customHeight="1" x14ac:dyDescent="0.3">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15.75" customHeight="1" x14ac:dyDescent="0.3">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15.75" customHeight="1" x14ac:dyDescent="0.3">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15.75" customHeight="1" x14ac:dyDescent="0.3">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15.75" customHeight="1" x14ac:dyDescent="0.3">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15.75" customHeight="1" x14ac:dyDescent="0.3">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15.75" customHeight="1" x14ac:dyDescent="0.3">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15.75" customHeight="1" x14ac:dyDescent="0.3">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15.75" customHeight="1" x14ac:dyDescent="0.3">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15.75" customHeight="1" x14ac:dyDescent="0.3">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15.75" customHeight="1" x14ac:dyDescent="0.3">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15.75" customHeight="1" x14ac:dyDescent="0.3">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15.75" customHeight="1" x14ac:dyDescent="0.3">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15.75" customHeight="1" x14ac:dyDescent="0.3">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15.75" customHeight="1" x14ac:dyDescent="0.3">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15.75" customHeight="1" x14ac:dyDescent="0.3">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15.75" customHeight="1" x14ac:dyDescent="0.3">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15.75" customHeight="1" x14ac:dyDescent="0.3">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15.75" customHeight="1" x14ac:dyDescent="0.3">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15.75" customHeight="1" x14ac:dyDescent="0.3">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15.75" customHeight="1" x14ac:dyDescent="0.3">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15.75" customHeight="1" x14ac:dyDescent="0.3">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15.75" customHeight="1" x14ac:dyDescent="0.3">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15.75" customHeight="1" x14ac:dyDescent="0.3">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15.75" customHeight="1" x14ac:dyDescent="0.3">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15.75" customHeight="1" x14ac:dyDescent="0.3">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15.75" customHeight="1" x14ac:dyDescent="0.3">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15.75" customHeight="1" x14ac:dyDescent="0.3">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15.75" customHeight="1" x14ac:dyDescent="0.3">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15.75" customHeight="1" x14ac:dyDescent="0.3">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15.75" customHeight="1" x14ac:dyDescent="0.3">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15.75" customHeight="1" x14ac:dyDescent="0.3">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15.75" customHeight="1" x14ac:dyDescent="0.3">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15.75" customHeight="1" x14ac:dyDescent="0.3">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15.75" customHeight="1" x14ac:dyDescent="0.3">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15.75" customHeight="1" x14ac:dyDescent="0.3">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15.75" customHeight="1" x14ac:dyDescent="0.3">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15.75" customHeight="1" x14ac:dyDescent="0.3">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15.75" customHeight="1" x14ac:dyDescent="0.3">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15.75" customHeight="1" x14ac:dyDescent="0.3">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15.75" customHeight="1" x14ac:dyDescent="0.3">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15.75" customHeight="1"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15.75" customHeight="1"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15.75" customHeight="1"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15.75" customHeight="1"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15.75" customHeight="1"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15.75" customHeight="1"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15.75" customHeight="1"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15.75" customHeight="1"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15.75" customHeight="1"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15.75" customHeight="1"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15.75" customHeight="1"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15.75" customHeight="1"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15.75" customHeight="1"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15.75" customHeight="1"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15.75" customHeight="1"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15.75" customHeight="1"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15.75" customHeight="1"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15.75" customHeight="1"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15.75" customHeight="1"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15.75" customHeight="1"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15.75" customHeight="1"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15.75" customHeight="1"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15.75" customHeight="1"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15.75" customHeight="1"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15.75" customHeight="1"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15.75" customHeight="1"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15.75" customHeight="1"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15.75" customHeight="1"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15.75" customHeight="1"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15.75" customHeight="1"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15.75" customHeight="1"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15.75" customHeight="1"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15.75" customHeight="1"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15.75" customHeight="1"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15.75" customHeight="1"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15.75" customHeight="1"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15.75" customHeight="1"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15.75" customHeight="1"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15.75" customHeight="1"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15.75" customHeight="1"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15.75" customHeight="1"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15.75" customHeight="1"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15.75" customHeight="1"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15.75" customHeight="1"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15.75" customHeight="1"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15.75" customHeight="1"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15.75" customHeight="1"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15.75" customHeight="1"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15.75" customHeight="1"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15.75" customHeight="1"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15.75" customHeight="1"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15.75" customHeight="1"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15.75" customHeight="1"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15.75" customHeight="1"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15.75" customHeight="1"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15.75" customHeight="1"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15.75" customHeight="1"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15.75" customHeight="1"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15.75" customHeight="1"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15.75" customHeight="1"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15.75" customHeight="1"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15.75" customHeight="1"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15.75" customHeight="1"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15.75" customHeight="1"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15.75" customHeight="1"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15.75" customHeight="1"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15.75" customHeight="1"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15.75" customHeight="1"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15.75" customHeight="1"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15.75" customHeight="1"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15.75" customHeight="1"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15.75" customHeight="1"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15.75" customHeight="1"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15.75" customHeight="1"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15.75" customHeight="1"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15.75" customHeight="1"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15.75" customHeight="1"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15.75" customHeight="1"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15.75" customHeight="1"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15.75" customHeight="1"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15.75" customHeight="1"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15.75" customHeight="1"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15.75" customHeight="1"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15.75" customHeight="1"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15.75" customHeight="1"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15.75" customHeight="1"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15.75" customHeight="1"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15.75" customHeight="1"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15.75" customHeight="1"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15.75" customHeight="1"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15.75" customHeight="1"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15.75" customHeight="1"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15.75" customHeight="1"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15.75" customHeight="1"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15.75" customHeight="1"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15.75" customHeight="1"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15.75" customHeight="1"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15.75" customHeight="1"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15.75" customHeight="1"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15.75" customHeight="1"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15.75" customHeight="1" x14ac:dyDescent="0.3"/>
    <row r="222" spans="1:26" ht="15.75" customHeight="1" x14ac:dyDescent="0.3"/>
    <row r="223" spans="1:26" ht="15.75" customHeight="1" x14ac:dyDescent="0.3"/>
    <row r="224" spans="1:2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B13:E13"/>
    <mergeCell ref="B4:B7"/>
    <mergeCell ref="C4:C7"/>
    <mergeCell ref="D4:D7"/>
    <mergeCell ref="E4:E5"/>
    <mergeCell ref="I4:I7"/>
    <mergeCell ref="F5:H5"/>
    <mergeCell ref="H6:H7"/>
    <mergeCell ref="F6:F7"/>
    <mergeCell ref="G6:G7"/>
    <mergeCell ref="F4:H4"/>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Lembar kerja</vt:lpstr>
      </vt:variant>
      <vt:variant>
        <vt:i4>30</vt:i4>
      </vt:variant>
    </vt:vector>
  </HeadingPairs>
  <TitlesOfParts>
    <vt:vector size="30" baseType="lpstr">
      <vt:lpstr>Evaluasi Diri PT</vt:lpstr>
      <vt:lpstr>1</vt:lpstr>
      <vt:lpstr>2A</vt:lpstr>
      <vt:lpstr>2B</vt:lpstr>
      <vt:lpstr>3A1</vt:lpstr>
      <vt:lpstr>3A2</vt:lpstr>
      <vt:lpstr>3A3</vt:lpstr>
      <vt:lpstr>3A4</vt:lpstr>
      <vt:lpstr>3B1</vt:lpstr>
      <vt:lpstr>3B2</vt:lpstr>
      <vt:lpstr>3B3</vt:lpstr>
      <vt:lpstr>3B4</vt:lpstr>
      <vt:lpstr>3B5</vt:lpstr>
      <vt:lpstr>3B7</vt:lpstr>
      <vt:lpstr>4</vt:lpstr>
      <vt:lpstr>5A</vt:lpstr>
      <vt:lpstr>5B</vt:lpstr>
      <vt:lpstr>5C</vt:lpstr>
      <vt:lpstr>6A</vt:lpstr>
      <vt:lpstr>7</vt:lpstr>
      <vt:lpstr>8A</vt:lpstr>
      <vt:lpstr>8B1</vt:lpstr>
      <vt:lpstr>8B2</vt:lpstr>
      <vt:lpstr>8C</vt:lpstr>
      <vt:lpstr>8D1</vt:lpstr>
      <vt:lpstr>8D2</vt:lpstr>
      <vt:lpstr>8E1</vt:lpstr>
      <vt:lpstr>8E2</vt:lpstr>
      <vt:lpstr>8F1</vt:lpstr>
      <vt:lpstr>8F4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wonny1303</cp:lastModifiedBy>
  <cp:lastPrinted>2023-04-07T07:58:53Z</cp:lastPrinted>
  <dcterms:created xsi:type="dcterms:W3CDTF">2023-04-07T03:40:25Z</dcterms:created>
  <dcterms:modified xsi:type="dcterms:W3CDTF">2023-07-10T01:27:56Z</dcterms:modified>
</cp:coreProperties>
</file>