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Prof.Woni\"/>
    </mc:Choice>
  </mc:AlternateContent>
  <xr:revisionPtr revIDLastSave="0" documentId="13_ncr:1_{E6DE0E6A-3835-465C-AE49-9F9D533A6B3A}" xr6:coauthVersionLast="47" xr6:coauthVersionMax="47" xr10:uidLastSave="{00000000-0000-0000-0000-000000000000}"/>
  <bookViews>
    <workbookView xWindow="-120" yWindow="-120" windowWidth="20730" windowHeight="11040" activeTab="2" xr2:uid="{00000000-000D-0000-FFFF-FFFF00000000}"/>
  </bookViews>
  <sheets>
    <sheet name="Evaluasi Diri S1" sheetId="1" r:id="rId1"/>
    <sheet name="PETA PER KRITERIA" sheetId="2" r:id="rId2"/>
    <sheet name="PETA CAPAIAN MUTU"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62" i="1" l="1"/>
  <c r="F161" i="1"/>
  <c r="F160" i="1"/>
  <c r="F159" i="1"/>
  <c r="F158" i="1"/>
  <c r="F157" i="1"/>
  <c r="F156" i="1"/>
  <c r="B108" i="2" l="1"/>
  <c r="B107" i="2"/>
  <c r="B109" i="2"/>
  <c r="C108" i="2"/>
  <c r="E119" i="1"/>
  <c r="C114" i="2" s="1"/>
  <c r="B130" i="2"/>
  <c r="C130" i="2"/>
  <c r="E149" i="1"/>
  <c r="E139" i="1"/>
  <c r="C131" i="2" s="1"/>
  <c r="E111" i="1"/>
  <c r="C109" i="2" s="1"/>
  <c r="E104" i="1"/>
  <c r="E47" i="1"/>
  <c r="E36" i="1"/>
  <c r="B58" i="2"/>
  <c r="B59" i="2"/>
  <c r="B26" i="3" s="1"/>
  <c r="B60" i="2"/>
  <c r="B61" i="2"/>
  <c r="B62" i="2"/>
  <c r="B63" i="2"/>
  <c r="B64" i="2"/>
  <c r="B65" i="2"/>
  <c r="B66" i="2"/>
  <c r="B67" i="2"/>
  <c r="B68" i="2"/>
  <c r="B69" i="2"/>
  <c r="B70" i="2"/>
  <c r="B71" i="2"/>
  <c r="B72" i="2"/>
  <c r="C58" i="2"/>
  <c r="C59" i="2"/>
  <c r="C60" i="2"/>
  <c r="C61" i="2"/>
  <c r="C62" i="2"/>
  <c r="C63" i="2"/>
  <c r="C64" i="2"/>
  <c r="C65" i="2"/>
  <c r="C66" i="2"/>
  <c r="C67" i="2"/>
  <c r="C68" i="2"/>
  <c r="C69" i="2"/>
  <c r="C70" i="2"/>
  <c r="C71" i="2"/>
  <c r="C72" i="2"/>
  <c r="E79" i="1"/>
  <c r="H109" i="1"/>
  <c r="I109" i="1" s="1"/>
  <c r="F91" i="1"/>
  <c r="H91" i="1"/>
  <c r="F137" i="1" l="1"/>
  <c r="H137" i="1"/>
  <c r="I137" i="1" s="1"/>
  <c r="F8" i="2"/>
  <c r="G140" i="1" l="1"/>
  <c r="G112" i="1" l="1"/>
  <c r="F109" i="1"/>
  <c r="F62" i="1"/>
  <c r="G21" i="1"/>
  <c r="F68" i="1"/>
  <c r="F119" i="1"/>
  <c r="A81" i="3"/>
  <c r="A68" i="3"/>
  <c r="B65" i="3"/>
  <c r="A19" i="3"/>
  <c r="C137" i="2"/>
  <c r="C84" i="3" s="1"/>
  <c r="B137" i="2"/>
  <c r="B84" i="3" s="1"/>
  <c r="C136" i="2"/>
  <c r="C83" i="3" s="1"/>
  <c r="B136" i="2"/>
  <c r="B83" i="3" s="1"/>
  <c r="C135" i="2"/>
  <c r="C82" i="3" s="1"/>
  <c r="B135" i="2"/>
  <c r="B82" i="3" s="1"/>
  <c r="C134" i="2"/>
  <c r="C81" i="3" s="1"/>
  <c r="B134" i="2"/>
  <c r="B81" i="3" s="1"/>
  <c r="C129" i="2"/>
  <c r="C80" i="3" s="1"/>
  <c r="B129" i="2"/>
  <c r="B80" i="3" s="1"/>
  <c r="C128" i="2"/>
  <c r="C79" i="3" s="1"/>
  <c r="B128" i="2"/>
  <c r="B79" i="3" s="1"/>
  <c r="C127" i="2"/>
  <c r="C78" i="3" s="1"/>
  <c r="B127" i="2"/>
  <c r="B78" i="3" s="1"/>
  <c r="C126" i="2"/>
  <c r="C77" i="3" s="1"/>
  <c r="B126" i="2"/>
  <c r="B77" i="3" s="1"/>
  <c r="C125" i="2"/>
  <c r="C76" i="3" s="1"/>
  <c r="B125" i="2"/>
  <c r="B76" i="3" s="1"/>
  <c r="C124" i="2"/>
  <c r="C75" i="3" s="1"/>
  <c r="B124" i="2"/>
  <c r="B75" i="3" s="1"/>
  <c r="C123" i="2"/>
  <c r="C74" i="3" s="1"/>
  <c r="B123" i="2"/>
  <c r="B74" i="3" s="1"/>
  <c r="C122" i="2"/>
  <c r="C73" i="3" s="1"/>
  <c r="B122" i="2"/>
  <c r="B73" i="3" s="1"/>
  <c r="C121" i="2"/>
  <c r="C72" i="3" s="1"/>
  <c r="B121" i="2"/>
  <c r="B72" i="3" s="1"/>
  <c r="C120" i="2"/>
  <c r="C71" i="3" s="1"/>
  <c r="B120" i="2"/>
  <c r="B71" i="3" s="1"/>
  <c r="C119" i="2"/>
  <c r="C70" i="3" s="1"/>
  <c r="B119" i="2"/>
  <c r="B70" i="3" s="1"/>
  <c r="C118" i="2"/>
  <c r="C69" i="3" s="1"/>
  <c r="B118" i="2"/>
  <c r="B69" i="3" s="1"/>
  <c r="C117" i="2"/>
  <c r="C68" i="3" s="1"/>
  <c r="B117" i="2"/>
  <c r="B68" i="3" s="1"/>
  <c r="C113" i="2"/>
  <c r="C67" i="3" s="1"/>
  <c r="B113" i="2"/>
  <c r="B67" i="3" s="1"/>
  <c r="C112" i="2"/>
  <c r="C66" i="3" s="1"/>
  <c r="B112" i="2"/>
  <c r="B66" i="3" s="1"/>
  <c r="A111" i="2"/>
  <c r="A66" i="3" s="1"/>
  <c r="C107" i="2"/>
  <c r="C65" i="3" s="1"/>
  <c r="A106" i="2"/>
  <c r="A65" i="3" s="1"/>
  <c r="C103" i="2"/>
  <c r="C64" i="3" s="1"/>
  <c r="B103" i="2"/>
  <c r="B64" i="3" s="1"/>
  <c r="C102" i="2"/>
  <c r="C63" i="3" s="1"/>
  <c r="B102" i="2"/>
  <c r="B63" i="3" s="1"/>
  <c r="C101" i="2"/>
  <c r="C62" i="3" s="1"/>
  <c r="B101" i="2"/>
  <c r="B62" i="3" s="1"/>
  <c r="C100" i="2"/>
  <c r="C61" i="3" s="1"/>
  <c r="B100" i="2"/>
  <c r="B61" i="3" s="1"/>
  <c r="C99" i="2"/>
  <c r="C60" i="3" s="1"/>
  <c r="B99" i="2"/>
  <c r="B60" i="3" s="1"/>
  <c r="C98" i="2"/>
  <c r="C59" i="3" s="1"/>
  <c r="B98" i="2"/>
  <c r="B59" i="3" s="1"/>
  <c r="C97" i="2"/>
  <c r="C58" i="3" s="1"/>
  <c r="B97" i="2"/>
  <c r="B58" i="3" s="1"/>
  <c r="C96" i="2"/>
  <c r="C57" i="3" s="1"/>
  <c r="B96" i="2"/>
  <c r="B57" i="3" s="1"/>
  <c r="C95" i="2"/>
  <c r="C56" i="3" s="1"/>
  <c r="B95" i="2"/>
  <c r="B56" i="3" s="1"/>
  <c r="C94" i="2"/>
  <c r="C55" i="3" s="1"/>
  <c r="B94" i="2"/>
  <c r="B55" i="3" s="1"/>
  <c r="C93" i="2"/>
  <c r="C54" i="3" s="1"/>
  <c r="B93" i="2"/>
  <c r="B54" i="3" s="1"/>
  <c r="C92" i="2"/>
  <c r="C53" i="3" s="1"/>
  <c r="B92" i="2"/>
  <c r="B53" i="3" s="1"/>
  <c r="C91" i="2"/>
  <c r="C52" i="3" s="1"/>
  <c r="B91" i="2"/>
  <c r="B52" i="3" s="1"/>
  <c r="C90" i="2"/>
  <c r="C51" i="3" s="1"/>
  <c r="B90" i="2"/>
  <c r="B51" i="3" s="1"/>
  <c r="C89" i="2"/>
  <c r="C50" i="3" s="1"/>
  <c r="B89" i="2"/>
  <c r="B50" i="3" s="1"/>
  <c r="C88" i="2"/>
  <c r="C49" i="3" s="1"/>
  <c r="B88" i="2"/>
  <c r="B49" i="3" s="1"/>
  <c r="C87" i="2"/>
  <c r="C48" i="3" s="1"/>
  <c r="B87" i="2"/>
  <c r="B48" i="3" s="1"/>
  <c r="C86" i="2"/>
  <c r="C47" i="3" s="1"/>
  <c r="B86" i="2"/>
  <c r="B47" i="3" s="1"/>
  <c r="C85" i="2"/>
  <c r="C46" i="3" s="1"/>
  <c r="B85" i="2"/>
  <c r="B46" i="3" s="1"/>
  <c r="A84" i="2"/>
  <c r="A46" i="3" s="1"/>
  <c r="C81" i="2"/>
  <c r="C45" i="3" s="1"/>
  <c r="B81" i="2"/>
  <c r="B45" i="3" s="1"/>
  <c r="C80" i="2"/>
  <c r="C44" i="3" s="1"/>
  <c r="B80" i="2"/>
  <c r="B44" i="3" s="1"/>
  <c r="C79" i="2"/>
  <c r="C43" i="3" s="1"/>
  <c r="B79" i="2"/>
  <c r="B43" i="3" s="1"/>
  <c r="C78" i="2"/>
  <c r="C42" i="3" s="1"/>
  <c r="B78" i="2"/>
  <c r="B42" i="3" s="1"/>
  <c r="C77" i="2"/>
  <c r="C41" i="3" s="1"/>
  <c r="B77" i="2"/>
  <c r="B41" i="3" s="1"/>
  <c r="C76" i="2"/>
  <c r="C40" i="3" s="1"/>
  <c r="B76" i="2"/>
  <c r="B40" i="3" s="1"/>
  <c r="A75" i="2"/>
  <c r="A40" i="3" s="1"/>
  <c r="C39" i="3"/>
  <c r="B39" i="3"/>
  <c r="C38" i="3"/>
  <c r="B38" i="3"/>
  <c r="C37" i="3"/>
  <c r="B37" i="3"/>
  <c r="C36" i="3"/>
  <c r="B36" i="3"/>
  <c r="C35" i="3"/>
  <c r="B35" i="3"/>
  <c r="C34" i="3"/>
  <c r="B34" i="3"/>
  <c r="C33" i="3"/>
  <c r="B33" i="3"/>
  <c r="C32" i="3"/>
  <c r="B32" i="3"/>
  <c r="C31" i="3"/>
  <c r="B31" i="3"/>
  <c r="C30" i="3"/>
  <c r="B30" i="3"/>
  <c r="C29" i="3"/>
  <c r="B29" i="3"/>
  <c r="C28" i="3"/>
  <c r="B28" i="3"/>
  <c r="C27" i="3"/>
  <c r="B27" i="3"/>
  <c r="C26" i="3"/>
  <c r="C25" i="3"/>
  <c r="B25" i="3"/>
  <c r="C57" i="2"/>
  <c r="C24" i="3" s="1"/>
  <c r="B57" i="2"/>
  <c r="B24" i="3" s="1"/>
  <c r="A56" i="2"/>
  <c r="A24" i="3" s="1"/>
  <c r="C53" i="2"/>
  <c r="C23" i="3" s="1"/>
  <c r="B53" i="2"/>
  <c r="B23" i="3" s="1"/>
  <c r="C52" i="2"/>
  <c r="C22" i="3" s="1"/>
  <c r="B52" i="2"/>
  <c r="B22" i="3" s="1"/>
  <c r="C51" i="2"/>
  <c r="C21" i="3" s="1"/>
  <c r="B51" i="2"/>
  <c r="B21" i="3" s="1"/>
  <c r="C50" i="2"/>
  <c r="C20" i="3" s="1"/>
  <c r="B50" i="2"/>
  <c r="B20" i="3" s="1"/>
  <c r="C49" i="2"/>
  <c r="C19" i="3" s="1"/>
  <c r="B49" i="2"/>
  <c r="B19" i="3" s="1"/>
  <c r="A48" i="2"/>
  <c r="A7" i="2" s="1"/>
  <c r="C45" i="2"/>
  <c r="C18" i="3" s="1"/>
  <c r="B45" i="2"/>
  <c r="B18" i="3" s="1"/>
  <c r="C44" i="2"/>
  <c r="C17" i="3" s="1"/>
  <c r="B44" i="2"/>
  <c r="B17" i="3" s="1"/>
  <c r="C43" i="2"/>
  <c r="C16" i="3" s="1"/>
  <c r="B43" i="2"/>
  <c r="B16" i="3" s="1"/>
  <c r="C42" i="2"/>
  <c r="C15" i="3" s="1"/>
  <c r="B42" i="2"/>
  <c r="B15" i="3" s="1"/>
  <c r="C41" i="2"/>
  <c r="C14" i="3" s="1"/>
  <c r="B41" i="2"/>
  <c r="B14" i="3" s="1"/>
  <c r="C40" i="2"/>
  <c r="C13" i="3" s="1"/>
  <c r="B40" i="2"/>
  <c r="B13" i="3" s="1"/>
  <c r="C39" i="2"/>
  <c r="C12" i="3" s="1"/>
  <c r="B39" i="2"/>
  <c r="B12" i="3" s="1"/>
  <c r="C38" i="2"/>
  <c r="C11" i="3" s="1"/>
  <c r="B38" i="2"/>
  <c r="B11" i="3" s="1"/>
  <c r="C37" i="2"/>
  <c r="C10" i="3" s="1"/>
  <c r="B37" i="2"/>
  <c r="B10" i="3" s="1"/>
  <c r="C36" i="2"/>
  <c r="C9" i="3" s="1"/>
  <c r="B36" i="2"/>
  <c r="B9" i="3" s="1"/>
  <c r="C35" i="2"/>
  <c r="C8" i="3" s="1"/>
  <c r="B35" i="2"/>
  <c r="B8" i="3" s="1"/>
  <c r="A34" i="2"/>
  <c r="A8" i="3" s="1"/>
  <c r="C29" i="2"/>
  <c r="C7" i="3" s="1"/>
  <c r="B29" i="2"/>
  <c r="B7" i="3" s="1"/>
  <c r="C28" i="2"/>
  <c r="C6" i="3" s="1"/>
  <c r="B28" i="2"/>
  <c r="B6" i="3" s="1"/>
  <c r="C27" i="2"/>
  <c r="C5" i="3" s="1"/>
  <c r="B27" i="2"/>
  <c r="B5" i="3" s="1"/>
  <c r="A26" i="2"/>
  <c r="A5" i="3" s="1"/>
  <c r="C23" i="2"/>
  <c r="C4" i="3" s="1"/>
  <c r="B23" i="2"/>
  <c r="B4" i="3" s="1"/>
  <c r="A22" i="2"/>
  <c r="A4" i="3" s="1"/>
  <c r="C20" i="2"/>
  <c r="C3" i="3" s="1"/>
  <c r="B20" i="2"/>
  <c r="B3" i="3" s="1"/>
  <c r="A19" i="2"/>
  <c r="A3" i="3" s="1"/>
  <c r="A14" i="2"/>
  <c r="A13" i="2"/>
  <c r="A9" i="2"/>
  <c r="F155" i="1"/>
  <c r="F154" i="1"/>
  <c r="F153" i="1"/>
  <c r="G150" i="1"/>
  <c r="F149" i="1"/>
  <c r="H147" i="1"/>
  <c r="I147" i="1" s="1"/>
  <c r="F147" i="1"/>
  <c r="H146" i="1"/>
  <c r="I146" i="1" s="1"/>
  <c r="F146" i="1"/>
  <c r="H145" i="1"/>
  <c r="I145" i="1" s="1"/>
  <c r="F145" i="1"/>
  <c r="H144" i="1"/>
  <c r="I144" i="1" s="1"/>
  <c r="F144" i="1"/>
  <c r="F139" i="1"/>
  <c r="H136" i="1"/>
  <c r="I136" i="1" s="1"/>
  <c r="F136" i="1"/>
  <c r="H135" i="1"/>
  <c r="I135" i="1" s="1"/>
  <c r="F135" i="1"/>
  <c r="H134" i="1"/>
  <c r="I134" i="1" s="1"/>
  <c r="F134" i="1"/>
  <c r="H133" i="1"/>
  <c r="I133" i="1" s="1"/>
  <c r="F133" i="1"/>
  <c r="H132" i="1"/>
  <c r="I132" i="1" s="1"/>
  <c r="F132" i="1"/>
  <c r="H131" i="1"/>
  <c r="I131" i="1" s="1"/>
  <c r="F131" i="1"/>
  <c r="H130" i="1"/>
  <c r="I130" i="1" s="1"/>
  <c r="F130" i="1"/>
  <c r="H129" i="1"/>
  <c r="I129" i="1" s="1"/>
  <c r="F129" i="1"/>
  <c r="H128" i="1"/>
  <c r="I128" i="1" s="1"/>
  <c r="F128" i="1"/>
  <c r="H127" i="1"/>
  <c r="I127" i="1" s="1"/>
  <c r="F127" i="1"/>
  <c r="H126" i="1"/>
  <c r="I126" i="1" s="1"/>
  <c r="F126" i="1"/>
  <c r="H125" i="1"/>
  <c r="I125" i="1" s="1"/>
  <c r="F125" i="1"/>
  <c r="H124" i="1"/>
  <c r="I124" i="1" s="1"/>
  <c r="F124" i="1"/>
  <c r="G120" i="1"/>
  <c r="H117" i="1"/>
  <c r="I117" i="1" s="1"/>
  <c r="F117" i="1"/>
  <c r="H116" i="1"/>
  <c r="I116" i="1" s="1"/>
  <c r="F116" i="1"/>
  <c r="F111" i="1"/>
  <c r="H108" i="1"/>
  <c r="F108" i="1"/>
  <c r="G105" i="1"/>
  <c r="F104" i="1"/>
  <c r="H102" i="1"/>
  <c r="F102" i="1"/>
  <c r="H101" i="1"/>
  <c r="F101" i="1"/>
  <c r="H100" i="1"/>
  <c r="I100" i="1" s="1"/>
  <c r="F100" i="1"/>
  <c r="H99" i="1"/>
  <c r="I99" i="1" s="1"/>
  <c r="F99" i="1"/>
  <c r="H98" i="1"/>
  <c r="F98" i="1"/>
  <c r="H97" i="1"/>
  <c r="F97" i="1"/>
  <c r="H96" i="1"/>
  <c r="F96" i="1"/>
  <c r="H95" i="1"/>
  <c r="I95" i="1" s="1"/>
  <c r="F95" i="1"/>
  <c r="H94" i="1"/>
  <c r="I94" i="1" s="1"/>
  <c r="F94" i="1"/>
  <c r="H93" i="1"/>
  <c r="F93" i="1"/>
  <c r="H92" i="1"/>
  <c r="F92" i="1"/>
  <c r="H90" i="1"/>
  <c r="F90" i="1"/>
  <c r="H89" i="1"/>
  <c r="F89" i="1"/>
  <c r="H88" i="1"/>
  <c r="F88" i="1"/>
  <c r="H87" i="1"/>
  <c r="F87" i="1"/>
  <c r="H86" i="1"/>
  <c r="I86" i="1" s="1"/>
  <c r="F86" i="1"/>
  <c r="H85" i="1"/>
  <c r="F85" i="1"/>
  <c r="H84" i="1"/>
  <c r="F84" i="1"/>
  <c r="H83" i="1"/>
  <c r="F83" i="1"/>
  <c r="H82" i="1"/>
  <c r="G80" i="1"/>
  <c r="F79" i="1"/>
  <c r="H77" i="1"/>
  <c r="I77" i="1" s="1"/>
  <c r="F77" i="1"/>
  <c r="H76" i="1"/>
  <c r="I76" i="1" s="1"/>
  <c r="F76" i="1"/>
  <c r="H75" i="1"/>
  <c r="I75" i="1" s="1"/>
  <c r="F75" i="1"/>
  <c r="H74" i="1"/>
  <c r="I74" i="1" s="1"/>
  <c r="F74" i="1"/>
  <c r="H73" i="1"/>
  <c r="I73" i="1" s="1"/>
  <c r="F73" i="1"/>
  <c r="H72" i="1"/>
  <c r="I72" i="1" s="1"/>
  <c r="F72" i="1"/>
  <c r="G69" i="1"/>
  <c r="H66" i="1"/>
  <c r="F66" i="1"/>
  <c r="H65" i="1"/>
  <c r="F65" i="1"/>
  <c r="H64" i="1"/>
  <c r="I64" i="1" s="1"/>
  <c r="F64" i="1"/>
  <c r="H63" i="1"/>
  <c r="I63" i="1" s="1"/>
  <c r="F63" i="1"/>
  <c r="H62" i="1"/>
  <c r="I62" i="1" s="1"/>
  <c r="H61" i="1"/>
  <c r="I61" i="1" s="1"/>
  <c r="F61" i="1"/>
  <c r="H60" i="1"/>
  <c r="I60" i="1" s="1"/>
  <c r="F60" i="1"/>
  <c r="H59" i="1"/>
  <c r="I59" i="1" s="1"/>
  <c r="F59" i="1"/>
  <c r="H58" i="1"/>
  <c r="I58" i="1" s="1"/>
  <c r="F58" i="1"/>
  <c r="H57" i="1"/>
  <c r="I57" i="1" s="1"/>
  <c r="F57" i="1"/>
  <c r="H56" i="1"/>
  <c r="I56" i="1" s="1"/>
  <c r="F56" i="1"/>
  <c r="H55" i="1"/>
  <c r="I55" i="1" s="1"/>
  <c r="F55" i="1"/>
  <c r="H54" i="1"/>
  <c r="I54" i="1" s="1"/>
  <c r="F54" i="1"/>
  <c r="H53" i="1"/>
  <c r="I53" i="1" s="1"/>
  <c r="F53" i="1"/>
  <c r="H52" i="1"/>
  <c r="I52" i="1" s="1"/>
  <c r="F52" i="1"/>
  <c r="H51" i="1"/>
  <c r="I51" i="1" s="1"/>
  <c r="F51" i="1"/>
  <c r="G48" i="1"/>
  <c r="F47" i="1"/>
  <c r="H45" i="1"/>
  <c r="F45" i="1"/>
  <c r="H44" i="1"/>
  <c r="F44" i="1"/>
  <c r="H43" i="1"/>
  <c r="I43" i="1" s="1"/>
  <c r="F43" i="1"/>
  <c r="H42" i="1"/>
  <c r="F42" i="1"/>
  <c r="H41" i="1"/>
  <c r="F41" i="1"/>
  <c r="G37" i="1"/>
  <c r="F36" i="1"/>
  <c r="H34" i="1"/>
  <c r="I34" i="1" s="1"/>
  <c r="F34" i="1"/>
  <c r="H33" i="1"/>
  <c r="I33" i="1" s="1"/>
  <c r="F33" i="1"/>
  <c r="H32" i="1"/>
  <c r="I32" i="1" s="1"/>
  <c r="F32" i="1"/>
  <c r="H31" i="1"/>
  <c r="I31" i="1" s="1"/>
  <c r="F31" i="1"/>
  <c r="H30" i="1"/>
  <c r="F30" i="1"/>
  <c r="H29" i="1"/>
  <c r="F29" i="1"/>
  <c r="H28" i="1"/>
  <c r="I28" i="1" s="1"/>
  <c r="F28" i="1"/>
  <c r="H27" i="1"/>
  <c r="F27" i="1"/>
  <c r="H26" i="1"/>
  <c r="F26" i="1"/>
  <c r="H25" i="1"/>
  <c r="F25" i="1"/>
  <c r="H24" i="1"/>
  <c r="F20" i="1"/>
  <c r="H18" i="1"/>
  <c r="I18" i="1" s="1"/>
  <c r="F18" i="1"/>
  <c r="H17" i="1"/>
  <c r="I17" i="1" s="1"/>
  <c r="F17" i="1"/>
  <c r="H16" i="1"/>
  <c r="I16" i="1" s="1"/>
  <c r="F16" i="1"/>
  <c r="H13" i="1"/>
  <c r="I13" i="1" s="1"/>
  <c r="I14" i="1" s="1"/>
  <c r="F13" i="1"/>
  <c r="H8" i="1"/>
  <c r="I8" i="1" s="1"/>
  <c r="I9" i="1" s="1"/>
  <c r="F8" i="1"/>
  <c r="I120" i="1" l="1"/>
  <c r="I150" i="1"/>
  <c r="I140" i="1"/>
  <c r="I21" i="1"/>
  <c r="A11" i="2"/>
  <c r="I44" i="1"/>
  <c r="I26" i="1"/>
  <c r="I29" i="1"/>
  <c r="I87" i="1"/>
  <c r="I96" i="1"/>
  <c r="A12" i="2"/>
  <c r="I24" i="1"/>
  <c r="I41" i="1"/>
  <c r="I83" i="1"/>
  <c r="H112" i="1"/>
  <c r="I108" i="1"/>
  <c r="I112" i="1" s="1"/>
  <c r="I80" i="1"/>
  <c r="I101" i="1"/>
  <c r="I65" i="1"/>
  <c r="I69" i="1" s="1"/>
  <c r="I89" i="1"/>
  <c r="H140" i="1"/>
  <c r="A8" i="2"/>
  <c r="A6" i="2"/>
  <c r="F11" i="2"/>
  <c r="G11" i="2" s="1"/>
  <c r="A5" i="2"/>
  <c r="H120" i="1"/>
  <c r="H150" i="1"/>
  <c r="C82" i="2"/>
  <c r="F9" i="2" s="1"/>
  <c r="G9" i="2" s="1"/>
  <c r="H105" i="1"/>
  <c r="H80" i="1"/>
  <c r="A10" i="2"/>
  <c r="F12" i="2"/>
  <c r="G12" i="2" s="1"/>
  <c r="C30" i="2"/>
  <c r="F5" i="2" s="1"/>
  <c r="G5" i="2" s="1"/>
  <c r="C46" i="2"/>
  <c r="F6" i="2" s="1"/>
  <c r="G6" i="2" s="1"/>
  <c r="C54" i="2"/>
  <c r="F7" i="2" s="1"/>
  <c r="G7" i="2" s="1"/>
  <c r="C138" i="2"/>
  <c r="F14" i="2" s="1"/>
  <c r="G14" i="2" s="1"/>
  <c r="H69" i="1"/>
  <c r="H48" i="1"/>
  <c r="H37" i="1"/>
  <c r="H21" i="1"/>
  <c r="C85" i="3"/>
  <c r="C73" i="2"/>
  <c r="G8" i="2" s="1"/>
  <c r="F13" i="2"/>
  <c r="G13" i="2" s="1"/>
  <c r="C104" i="2"/>
  <c r="F10" i="2" s="1"/>
  <c r="G10" i="2" s="1"/>
  <c r="I48" i="1" l="1"/>
  <c r="I37" i="1"/>
  <c r="I105" i="1"/>
  <c r="F16" i="2"/>
  <c r="G16" i="2" s="1"/>
  <c r="I1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Microsoft Office User</author>
    <author>Admin</author>
  </authors>
  <commentList>
    <comment ref="D8" authorId="0" shapeId="0" xr:uid="{00000000-0006-0000-0000-000001000000}">
      <text>
        <r>
          <rPr>
            <b/>
            <sz val="12"/>
            <color rgb="FF000000"/>
            <rFont val="Calibri"/>
            <family val="2"/>
          </rPr>
          <t>Nilai:</t>
        </r>
        <r>
          <rPr>
            <sz val="12"/>
            <color rgb="FF000000"/>
            <rFont val="Calibri"/>
            <family val="2"/>
          </rPr>
          <t xml:space="preserve">
</t>
        </r>
        <r>
          <rPr>
            <b/>
            <sz val="12"/>
            <color rgb="FF000000"/>
            <rFont val="Calibri"/>
            <family val="2"/>
          </rPr>
          <t>4. Unit Pengelola Program Studi (UPPS) mampu:</t>
        </r>
        <r>
          <rPr>
            <sz val="12"/>
            <color rgb="FF000000"/>
            <rFont val="Calibri"/>
            <family val="2"/>
          </rPr>
          <t xml:space="preserve">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dan
   4) merumuskan strategi pengembangan program studi yang berkesesuaian untuk menghasilkan program-program pengembangan alternatif yang tepat.
</t>
        </r>
        <r>
          <rPr>
            <b/>
            <sz val="12"/>
            <color rgb="FF000000"/>
            <rFont val="Calibri"/>
            <family val="2"/>
          </rPr>
          <t>3. Unit Pengelola Program Studi (UPPS) mampu:</t>
        </r>
        <r>
          <rPr>
            <sz val="12"/>
            <color rgb="FF000000"/>
            <rFont val="Calibri"/>
            <family val="2"/>
          </rPr>
          <t xml:space="preserve">
   1) mengidentifikasi kondisi lingkungan dan industri yang relevan secara komprehensif,
   2) menetapkan posisi relatif program studi terhadap lingkungannya, dan
   3) menggunakan hasil identifikasi dan posisi yang ditetapkan untuk melakukan analisis (SWOT/metoda analisis lain yang relevan) untuk pengembangan program studi.
</t>
        </r>
        <r>
          <rPr>
            <b/>
            <sz val="12"/>
            <color rgb="FF000000"/>
            <rFont val="Calibri"/>
            <family val="2"/>
          </rPr>
          <t>2. Unit Pengelola Program Studi (UPPS) mampu:</t>
        </r>
        <r>
          <rPr>
            <sz val="12"/>
            <color rgb="FF000000"/>
            <rFont val="Calibri"/>
            <family val="2"/>
          </rPr>
          <t xml:space="preserve">
   1) mengidentifikasi kondisi lingkungan dan industri yang relevan, dan
   2) menetapkan posisi relatif program studi terhadap lingkungannya.
</t>
        </r>
        <r>
          <rPr>
            <b/>
            <sz val="12"/>
            <color rgb="FF000000"/>
            <rFont val="Calibri"/>
            <family val="2"/>
          </rPr>
          <t>1. Unit Pengelola Program Studi (UPPS) kurang mampu:</t>
        </r>
        <r>
          <rPr>
            <sz val="12"/>
            <color rgb="FF000000"/>
            <rFont val="Calibri"/>
            <family val="2"/>
          </rPr>
          <t xml:space="preserve">
   1) mengidentifikasi kondisi lingkungan dan industri yang relevan, dan
   2) menetapkan posisi relatif program studi terhadap lingkungannya.
</t>
        </r>
        <r>
          <rPr>
            <b/>
            <sz val="12"/>
            <color rgb="FF000000"/>
            <rFont val="Calibri"/>
            <family val="2"/>
          </rPr>
          <t>0. Unit Pengelola Program Studi (UPPS) tidak mampu:</t>
        </r>
        <r>
          <rPr>
            <sz val="12"/>
            <color rgb="FF000000"/>
            <rFont val="Calibri"/>
            <family val="2"/>
          </rPr>
          <t xml:space="preserve">
   1) mengidentifikasi kondisi lingkungan dan industri yang relevan, dan
   2) menetapkan posisi relatif program studi terhadap lingkungannya.</t>
        </r>
      </text>
    </comment>
    <comment ref="D13" authorId="0" shapeId="0" xr:uid="{00000000-0006-0000-0000-000002000000}">
      <text>
        <r>
          <rPr>
            <b/>
            <sz val="12"/>
            <color rgb="FF000000"/>
            <rFont val="Calibri"/>
            <family val="2"/>
          </rPr>
          <t>Nilai:
4. Profil UPPS:</t>
        </r>
        <r>
          <rPr>
            <sz val="12"/>
            <color rgb="FF000000"/>
            <rFont val="Calibri"/>
            <family val="2"/>
          </rPr>
          <t xml:space="preserve">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
</t>
        </r>
        <r>
          <rPr>
            <b/>
            <sz val="12"/>
            <color rgb="FF000000"/>
            <rFont val="Calibri"/>
            <family val="2"/>
          </rPr>
          <t>3. Profil UPPS:</t>
        </r>
        <r>
          <rPr>
            <sz val="12"/>
            <color rgb="FF000000"/>
            <rFont val="Calibri"/>
            <family val="2"/>
          </rPr>
          <t xml:space="preserve">
   1) menunjukkan keserbacakupan informasi yang jelas dan konsisten dengan data 
       dan informasi yang disampaikan pada masing-masing kriteria,
   2) menggambarkan keselarasan dengan substansi keilmuan program studi.
   3) menunjukkan iklim yang kondusif untuk pengembangan keilmuan program studi.
</t>
        </r>
        <r>
          <rPr>
            <b/>
            <sz val="12"/>
            <color rgb="FF000000"/>
            <rFont val="Calibri"/>
            <family val="2"/>
          </rPr>
          <t>2. Profil UPPS:</t>
        </r>
        <r>
          <rPr>
            <sz val="12"/>
            <color rgb="FF000000"/>
            <rFont val="Calibri"/>
            <family val="2"/>
          </rPr>
          <t xml:space="preserve">
   1) menunjukkan keserbacakupan informasi yang jelas dengan data dan informasi yang 
       disampaikan pada masing- masing kriteria,
   2) menggambarkan keselarasan dengan substansi keilmuan program studi.
</t>
        </r>
        <r>
          <rPr>
            <b/>
            <sz val="12"/>
            <color rgb="FF000000"/>
            <rFont val="Calibri"/>
            <family val="2"/>
          </rPr>
          <t>1. Profil UPPS:</t>
        </r>
        <r>
          <rPr>
            <sz val="12"/>
            <color rgb="FF000000"/>
            <rFont val="Calibri"/>
            <family val="2"/>
          </rPr>
          <t xml:space="preserve">
   1) kurang menunjukkan keserbacakupan informasi yang jelas dengan data dan informasi yang disampaikan pada masing-masing kriteria,
   2) kurang menggambarkan keselarasan dengan substansi keilmuan program studi.  
</t>
        </r>
        <r>
          <rPr>
            <b/>
            <sz val="12"/>
            <color rgb="FF000000"/>
            <rFont val="Calibri"/>
            <family val="2"/>
          </rPr>
          <t>0. Profil UPPS tidak menunjukkan keserbacakupan informasi yang jelas dengan data dan informasi yang disampaikan pada masing-masing kriteria.</t>
        </r>
      </text>
    </comment>
    <comment ref="D16" authorId="0" shapeId="0" xr:uid="{00000000-0006-0000-0000-000003000000}">
      <text>
        <r>
          <rPr>
            <b/>
            <sz val="10"/>
            <color rgb="FF000000"/>
            <rFont val="Calibri"/>
            <family val="2"/>
          </rPr>
          <t>Nilai:</t>
        </r>
        <r>
          <rPr>
            <sz val="10"/>
            <color rgb="FF000000"/>
            <rFont val="Calibri"/>
            <family val="2"/>
          </rPr>
          <t xml:space="preserve">
</t>
        </r>
        <r>
          <rPr>
            <b/>
            <sz val="10"/>
            <color rgb="FF000000"/>
            <rFont val="Calibri"/>
            <family val="2"/>
          </rPr>
          <t>4</t>
        </r>
        <r>
          <rPr>
            <sz val="10"/>
            <color rgb="FF000000"/>
            <rFont val="Calibri"/>
            <family val="2"/>
          </rPr>
          <t xml:space="preserve">. 1) visi yang mencerminkan visi perguruan tinggi dan memayungi visi keilmuan terkait keunikan program studi serta didukung data implementasi yang konsisten,
   2) misi, tujuan, dan strategi yang searah dan bersinerji dengan misi, tujuan, dan strategi perguruan tinggi serta mendukung pengembangan program studi dengan data implementasi yang konsisten.
</t>
        </r>
        <r>
          <rPr>
            <b/>
            <sz val="10"/>
            <color rgb="FF000000"/>
            <rFont val="Calibri"/>
            <family val="2"/>
          </rPr>
          <t>3. UPPS memiliki:</t>
        </r>
        <r>
          <rPr>
            <sz val="10"/>
            <color rgb="FF000000"/>
            <rFont val="Calibri"/>
            <family val="2"/>
          </rPr>
          <t xml:space="preserve">
   1) visi yang mencerminkan visi perguruan tinggi dan memayungi visi keilmuan terkait keunikan program studi,
   2) misi, tujuan, dan strategi yang searah dan bersinerji dengan misi, tujuan, dan strategi perguruan tinggi serta mendukung pengembangan program studi.
</t>
        </r>
        <r>
          <rPr>
            <b/>
            <sz val="10"/>
            <color rgb="FF000000"/>
            <rFont val="Calibri"/>
            <family val="2"/>
          </rPr>
          <t>2. UPPS memiliki:</t>
        </r>
        <r>
          <rPr>
            <sz val="10"/>
            <color rgb="FF000000"/>
            <rFont val="Calibri"/>
            <family val="2"/>
          </rPr>
          <t xml:space="preserve">
   1) visi yang mencerminkan visi perguruan tinggi dan memayungi visi keilmuan terkait program studi,
   2) misi, tujuan, dan strategi yang searah dengan misi, tujuan, dan strategi perguruan tinggi serta mendukung pengembangan program studi.
</t>
        </r>
        <r>
          <rPr>
            <b/>
            <sz val="10"/>
            <color rgb="FF000000"/>
            <rFont val="Calibri"/>
            <family val="2"/>
          </rPr>
          <t>1. UPPS memiliki:</t>
        </r>
        <r>
          <rPr>
            <sz val="10"/>
            <color rgb="FF000000"/>
            <rFont val="Calibri"/>
            <family val="2"/>
          </rPr>
          <t xml:space="preserve">
   1) visi yang mencerminkan visi perguruan tinggi namun tidak memayungi visi keilmuan terkait program studi,
   2) misi, tujuan, dan strategi kurang searah dengan misi, tujuan sasaran, dan strategi perguruan tinggi serta kurang mendukung pengembangan program studi.
</t>
        </r>
        <r>
          <rPr>
            <b/>
            <sz val="10"/>
            <color rgb="FF000000"/>
            <rFont val="Calibri"/>
            <family val="2"/>
          </rPr>
          <t>0. UPPS</t>
        </r>
        <r>
          <rPr>
            <sz val="10"/>
            <color rgb="FF000000"/>
            <rFont val="Calibri"/>
            <family val="2"/>
          </rPr>
          <t xml:space="preserve"> memiliki misi, tujuan, dan strategi yang tidak terkait dengan strategi perguruan tinggi dan pengembangan program studi.
</t>
        </r>
      </text>
    </comment>
    <comment ref="D17" authorId="0" shapeId="0" xr:uid="{00000000-0006-0000-0000-000004000000}">
      <text>
        <r>
          <rPr>
            <b/>
            <sz val="10"/>
            <color rgb="FF000000"/>
            <rFont val="Calibri"/>
            <family val="2"/>
          </rPr>
          <t>Nilai:</t>
        </r>
        <r>
          <rPr>
            <sz val="10"/>
            <color rgb="FF000000"/>
            <rFont val="Calibri"/>
            <family val="2"/>
          </rPr>
          <t xml:space="preserve">
</t>
        </r>
        <r>
          <rPr>
            <b/>
            <sz val="10"/>
            <color rgb="FF000000"/>
            <rFont val="Calibri"/>
            <family val="2"/>
          </rPr>
          <t>4</t>
        </r>
        <r>
          <rPr>
            <sz val="10"/>
            <color rgb="FF000000"/>
            <rFont val="Calibri"/>
            <family val="2"/>
          </rPr>
          <t xml:space="preserve">. Ada mekanisme dalam penyusunan dan penetapan visi, misi, tujuan dan strategi yang terdokumentasi serta ada keterlibatan semua pemangku kepentingan internal (dosen, mahasiswa dan tenaga kependidikan) dan eksternal (lulusan, pengguna lulusan dan pakar/mitra/organisasi profesi/pemerintah).
</t>
        </r>
        <r>
          <rPr>
            <b/>
            <sz val="10"/>
            <color rgb="FF000000"/>
            <rFont val="Calibri"/>
            <family val="2"/>
          </rPr>
          <t>3</t>
        </r>
        <r>
          <rPr>
            <sz val="10"/>
            <color rgb="FF000000"/>
            <rFont val="Calibri"/>
            <family val="2"/>
          </rPr>
          <t xml:space="preserve">. Ada mekanisme dalam penyusunan dan penetapan visi, misi, tujuan dan strategi yang terdokumentasi serta ada keterlibatan pemangku kepentingan internal (dosen, mahasiswa dan tenaga kependidikan) dan pemangku kepentingan eksternal (lulusan dan pengguna lulusan).
</t>
        </r>
        <r>
          <rPr>
            <b/>
            <sz val="10"/>
            <color rgb="FF000000"/>
            <rFont val="Calibri"/>
            <family val="2"/>
          </rPr>
          <t>2.</t>
        </r>
        <r>
          <rPr>
            <sz val="10"/>
            <color rgb="FF000000"/>
            <rFont val="Calibri"/>
            <family val="2"/>
          </rPr>
          <t xml:space="preserve"> Ada mekanisme dalam penyusunan dan penetapan visi, misi, tujuan dan strategi yang terdokumentasi serta ada keterlibatan pemangku kepentingan internal (dosen dan mahasiswa) dan pemangku kepentingan
</t>
        </r>
        <r>
          <rPr>
            <b/>
            <sz val="10"/>
            <color rgb="FF000000"/>
            <rFont val="Calibri"/>
            <family val="2"/>
          </rPr>
          <t>1.</t>
        </r>
        <r>
          <rPr>
            <sz val="10"/>
            <color rgb="FF000000"/>
            <rFont val="Calibri"/>
            <family val="2"/>
          </rPr>
          <t xml:space="preserve"> Ada mekanisme dalam penyusunan dan penetapan visi, misi, tujuan dan strategi yang terdokumentasi namun tidak melibatkan pemangku kepentingan.
</t>
        </r>
        <r>
          <rPr>
            <b/>
            <sz val="10"/>
            <color rgb="FF000000"/>
            <rFont val="Calibri"/>
            <family val="2"/>
          </rPr>
          <t xml:space="preserve">0. </t>
        </r>
        <r>
          <rPr>
            <sz val="10"/>
            <color rgb="FF000000"/>
            <rFont val="Calibri"/>
            <family val="2"/>
          </rPr>
          <t>Tidak ada mekanisme dalam penyusunan dan penetapan visi, misi, tujuan dan strategi.</t>
        </r>
      </text>
    </comment>
    <comment ref="D18" authorId="0" shapeId="0" xr:uid="{00000000-0006-0000-0000-000005000000}">
      <text>
        <r>
          <rPr>
            <sz val="10"/>
            <color rgb="FF000000"/>
            <rFont val="Calibri"/>
            <family val="2"/>
          </rPr>
          <t xml:space="preserve">Nilai:
</t>
        </r>
        <r>
          <rPr>
            <b/>
            <sz val="10"/>
            <color rgb="FF000000"/>
            <rFont val="Calibri"/>
            <family val="2"/>
          </rPr>
          <t xml:space="preserve">4. </t>
        </r>
        <r>
          <rPr>
            <sz val="10"/>
            <color rgb="FF000000"/>
            <rFont val="Calibri"/>
            <family val="2"/>
          </rPr>
          <t xml:space="preserve">Strategi efektif untuk mencapai tujuan dan disusun berdasarkan analisis yang sistematis dengan menggunakan metoda yang relevan dan terdokumentasi serta pada pelaksanaannya dilakukan pemantauan dan evaluasi dan ditindaklanjuti.
</t>
        </r>
        <r>
          <rPr>
            <b/>
            <sz val="10"/>
            <color rgb="FF000000"/>
            <rFont val="Calibri"/>
            <family val="2"/>
          </rPr>
          <t>3.</t>
        </r>
        <r>
          <rPr>
            <sz val="10"/>
            <color rgb="FF000000"/>
            <rFont val="Calibri"/>
            <family val="2"/>
          </rPr>
          <t xml:space="preserve"> Strategi efektif untuk mencapai tujuan dan disusun berdasarkan analisis yang sistematis dengan menggunakan metoda yang relevan dan terdokumentasi serta pada pelaksanaannya dilakukan pemantauan dan evaluasi.
</t>
        </r>
        <r>
          <rPr>
            <b/>
            <sz val="10"/>
            <color rgb="FF000000"/>
            <rFont val="Calibri"/>
            <family val="2"/>
          </rPr>
          <t>2.</t>
        </r>
        <r>
          <rPr>
            <sz val="10"/>
            <color rgb="FF000000"/>
            <rFont val="Calibri"/>
            <family val="2"/>
          </rPr>
          <t xml:space="preserve"> Strategi untuk mencapai tujuan dan disusun berdasarkan analisis yang sistematis denganmenggunakan metoda yang relevan serta terdokumentasi namun belum  terbukti efektifitasnya.
</t>
        </r>
        <r>
          <rPr>
            <b/>
            <sz val="10"/>
            <color rgb="FF000000"/>
            <rFont val="Calibri"/>
            <family val="2"/>
          </rPr>
          <t>1.</t>
        </r>
        <r>
          <rPr>
            <sz val="10"/>
            <color rgb="FF000000"/>
            <rFont val="Calibri"/>
            <family val="2"/>
          </rPr>
          <t xml:space="preserve"> Strategi untuk mencapai tujuan disusun berdasarkan analisis yang kurang  sistematis serta tidak menggunakan metoda yang relevan.
</t>
        </r>
        <r>
          <rPr>
            <b/>
            <sz val="10"/>
            <color rgb="FF000000"/>
            <rFont val="Calibri"/>
            <family val="2"/>
          </rPr>
          <t>0</t>
        </r>
        <r>
          <rPr>
            <sz val="10"/>
            <color rgb="FF000000"/>
            <rFont val="Calibri"/>
            <family val="2"/>
          </rPr>
          <t>. Tidak memiliki strategi untuk mencapai tujuan</t>
        </r>
      </text>
    </comment>
    <comment ref="D24" authorId="0" shapeId="0" xr:uid="{00000000-0006-0000-0000-000006000000}">
      <text>
        <r>
          <rPr>
            <b/>
            <sz val="10"/>
            <color rgb="FF000000"/>
            <rFont val="Calibri"/>
            <family val="2"/>
          </rPr>
          <t>Nilai:</t>
        </r>
        <r>
          <rPr>
            <sz val="10"/>
            <color rgb="FF000000"/>
            <rFont val="Calibri"/>
            <family val="2"/>
          </rPr>
          <t xml:space="preserve">
</t>
        </r>
        <r>
          <rPr>
            <b/>
            <sz val="10"/>
            <color rgb="FF000000"/>
            <rFont val="Calibri"/>
            <family val="2"/>
          </rPr>
          <t xml:space="preserve">4. </t>
        </r>
        <r>
          <rPr>
            <sz val="10"/>
            <color rgb="FF000000"/>
            <rFont val="Calibri"/>
            <family val="2"/>
          </rPr>
          <t xml:space="preserve">UPPS memiliki dokumen formal struktur organisasi dan tata kerja yang dilengkapi tugas dan fungsinya, serta telah berjalan secara konsisten dan menjamin tata pamong yang baik serta berjalan efektif dan efisien.
</t>
        </r>
        <r>
          <rPr>
            <b/>
            <sz val="10"/>
            <color rgb="FF000000"/>
            <rFont val="Calibri"/>
            <family val="2"/>
          </rPr>
          <t>3.</t>
        </r>
        <r>
          <rPr>
            <sz val="10"/>
            <color rgb="FF000000"/>
            <rFont val="Calibri"/>
            <family val="2"/>
          </rPr>
          <t xml:space="preserve"> UPPS memiliki dokumen formal struktur organisasi dan tata kerja yang dilengkapi tugas dan fungsinya, serta telah berjalan secara konsisten dan menjamin tata pamong yang baik.  
</t>
        </r>
        <r>
          <rPr>
            <b/>
            <sz val="10"/>
            <color rgb="FF000000"/>
            <rFont val="Calibri"/>
            <family val="2"/>
          </rPr>
          <t>2.</t>
        </r>
        <r>
          <rPr>
            <sz val="10"/>
            <color rgb="FF000000"/>
            <rFont val="Calibri"/>
            <family val="2"/>
          </rPr>
          <t xml:space="preserve"> UPPS memiliki dokumen formal struktur organisasi dan tata kerja yang dilengkapi tugas dan fungsinya, serta telah berjalan secara konsisten.
</t>
        </r>
        <r>
          <rPr>
            <b/>
            <sz val="10"/>
            <color rgb="FF000000"/>
            <rFont val="Calibri"/>
            <family val="2"/>
          </rPr>
          <t>1.</t>
        </r>
        <r>
          <rPr>
            <sz val="10"/>
            <color rgb="FF000000"/>
            <rFont val="Calibri"/>
            <family val="2"/>
          </rPr>
          <t xml:space="preserve"> UPPS memiliki dokumen formal struktur organisasi dan tata kerja namun tugas dan fungsi belum berjalan secara konsisten 
</t>
        </r>
        <r>
          <rPr>
            <b/>
            <sz val="10"/>
            <color rgb="FF000000"/>
            <rFont val="Calibri"/>
            <family val="2"/>
          </rPr>
          <t>0.</t>
        </r>
        <r>
          <rPr>
            <sz val="10"/>
            <color rgb="FF000000"/>
            <rFont val="Calibri"/>
            <family val="2"/>
          </rPr>
          <t xml:space="preserve"> UPPS tidak memiliki dokumen formal struktur organisasi.</t>
        </r>
      </text>
    </comment>
    <comment ref="D25" authorId="0" shapeId="0" xr:uid="{00000000-0006-0000-0000-000007000000}">
      <text>
        <r>
          <rPr>
            <b/>
            <sz val="12"/>
            <color rgb="FF000000"/>
            <rFont val="Calibri"/>
            <family val="2"/>
          </rPr>
          <t>Nilai :</t>
        </r>
        <r>
          <rPr>
            <sz val="12"/>
            <color rgb="FF000000"/>
            <rFont val="Calibri"/>
            <family val="2"/>
          </rPr>
          <t xml:space="preserve">
</t>
        </r>
        <r>
          <rPr>
            <b/>
            <sz val="12"/>
            <color rgb="FF000000"/>
            <rFont val="Calibri"/>
            <family val="2"/>
          </rPr>
          <t>4.</t>
        </r>
        <r>
          <rPr>
            <sz val="12"/>
            <color rgb="FF000000"/>
            <rFont val="Calibri"/>
            <family val="2"/>
          </rPr>
          <t xml:space="preserve"> UPPS memiliki praktek baik (best practices) dalam menerapkan tata pamong yang memenuhi 5 kaidah good governance untuk menjamin penyelenggaraan program studi yang bermutu..  
</t>
        </r>
        <r>
          <rPr>
            <b/>
            <sz val="12"/>
            <color rgb="FF000000"/>
            <rFont val="Calibri"/>
            <family val="2"/>
          </rPr>
          <t>3.</t>
        </r>
        <r>
          <rPr>
            <sz val="12"/>
            <color rgb="FF000000"/>
            <rFont val="Calibri"/>
            <family val="2"/>
          </rPr>
          <t xml:space="preserve"> UPPS memiliki praktek baik (best practices) dalam menerapkan tata pamong yang memenuhi 4 kaidah good governance untuk menjamin penyelenggaraan program studi yang bermutu
</t>
        </r>
        <r>
          <rPr>
            <b/>
            <sz val="12"/>
            <color rgb="FF000000"/>
            <rFont val="Calibri"/>
            <family val="2"/>
          </rPr>
          <t>2.</t>
        </r>
        <r>
          <rPr>
            <sz val="12"/>
            <color rgb="FF000000"/>
            <rFont val="Calibri"/>
            <family val="2"/>
          </rPr>
          <t xml:space="preserve"> UPPS memiliki praktek baik (best practices) dalam menerapkan tata pamong yang memenuhi 3 kaidah good governance untuk menjamin penyelenggaraan 
program studi yang bermutu.
</t>
        </r>
        <r>
          <rPr>
            <b/>
            <sz val="12"/>
            <color rgb="FF000000"/>
            <rFont val="Calibri"/>
            <family val="2"/>
          </rPr>
          <t>1.</t>
        </r>
        <r>
          <rPr>
            <sz val="12"/>
            <color rgb="FF000000"/>
            <rFont val="Calibri"/>
            <family val="2"/>
          </rPr>
          <t xml:space="preserve"> UPPS memiliki praktek baik (best practices) dalam menerapkan tata pamong yang memenuhi 1 s.d. 2 kaidah good governance untuk menjamin penyelenggaraan program studi yang bermutu.
</t>
        </r>
        <r>
          <rPr>
            <b/>
            <sz val="12"/>
            <color rgb="FF000000"/>
            <rFont val="Calibri"/>
            <family val="2"/>
          </rPr>
          <t>0.</t>
        </r>
        <r>
          <rPr>
            <sz val="12"/>
            <color rgb="FF000000"/>
            <rFont val="Calibri"/>
            <family val="2"/>
          </rPr>
          <t xml:space="preserve"> Tidak ada Skor kurang dari 1 </t>
        </r>
      </text>
    </comment>
    <comment ref="D26" authorId="0" shapeId="0" xr:uid="{00000000-0006-0000-0000-000008000000}">
      <text>
        <r>
          <rPr>
            <b/>
            <sz val="10"/>
            <color rgb="FF000000"/>
            <rFont val="Calibri"/>
            <family val="2"/>
          </rPr>
          <t>Nilai:</t>
        </r>
        <r>
          <rPr>
            <sz val="10"/>
            <color rgb="FF000000"/>
            <rFont val="Calibri"/>
            <family val="2"/>
          </rPr>
          <t xml:space="preserve">
</t>
        </r>
        <r>
          <rPr>
            <b/>
            <sz val="10"/>
            <color rgb="FF000000"/>
            <rFont val="Calibri"/>
            <family val="2"/>
          </rPr>
          <t>4.</t>
        </r>
        <r>
          <rPr>
            <sz val="10"/>
            <color rgb="FF000000"/>
            <rFont val="Calibri"/>
            <family val="2"/>
          </rPr>
          <t xml:space="preserve"> Terdapat bukti/pengakuan yang sahih bahwa pimpinan UPPS memiliki karakter kepemimpinan operasional,organisasi, dan publik.
</t>
        </r>
        <r>
          <rPr>
            <b/>
            <sz val="10"/>
            <color rgb="FF000000"/>
            <rFont val="Calibri"/>
            <family val="2"/>
          </rPr>
          <t>3</t>
        </r>
        <r>
          <rPr>
            <sz val="10"/>
            <color rgb="FF000000"/>
            <rFont val="Calibri"/>
            <family val="2"/>
          </rPr>
          <t xml:space="preserve">. Terdapat bukti/pengakuan yang sahih bahwa pimpinan UPPS memiliki 2 karakter diantara kepemimpinan operasional, organisasi, dan publik
</t>
        </r>
        <r>
          <rPr>
            <b/>
            <sz val="10"/>
            <color rgb="FF000000"/>
            <rFont val="Calibri"/>
            <family val="2"/>
          </rPr>
          <t>2.</t>
        </r>
        <r>
          <rPr>
            <sz val="10"/>
            <color rgb="FF000000"/>
            <rFont val="Calibri"/>
            <family val="2"/>
          </rPr>
          <t xml:space="preserve"> Terdapat bukti/pengakuan yang sahih bahwa pimpinan UPPS memiliki salah satu karakter diantara kepemimpinan operasional, organisasi, dan publik.
</t>
        </r>
        <r>
          <rPr>
            <b/>
            <sz val="10"/>
            <color rgb="FF000000"/>
            <rFont val="Calibri"/>
            <family val="2"/>
          </rPr>
          <t>1.</t>
        </r>
        <r>
          <rPr>
            <sz val="10"/>
            <color rgb="FF000000"/>
            <rFont val="Calibri"/>
            <family val="2"/>
          </rPr>
          <t xml:space="preserve"> - (Tidak ada skor kurang dari 2) 
</t>
        </r>
        <r>
          <rPr>
            <b/>
            <sz val="10"/>
            <color rgb="FF000000"/>
            <rFont val="Calibri"/>
            <family val="2"/>
          </rPr>
          <t xml:space="preserve">0. </t>
        </r>
        <r>
          <rPr>
            <sz val="10"/>
            <color rgb="FF000000"/>
            <rFont val="Calibri"/>
            <family val="2"/>
          </rPr>
          <t>- (Tidak ada skor kurang dari 2)</t>
        </r>
      </text>
    </comment>
    <comment ref="D27" authorId="0" shapeId="0" xr:uid="{00000000-0006-0000-0000-000009000000}">
      <text>
        <r>
          <rPr>
            <b/>
            <sz val="10"/>
            <color rgb="FF000000"/>
            <rFont val="Calibri"/>
            <family val="2"/>
          </rPr>
          <t>Nilai:
4.</t>
        </r>
        <r>
          <rPr>
            <sz val="10"/>
            <color rgb="FF000000"/>
            <rFont val="Calibri"/>
            <family val="2"/>
          </rPr>
          <t xml:space="preserve"> </t>
        </r>
        <r>
          <rPr>
            <b/>
            <sz val="10"/>
            <color rgb="FF000000"/>
            <rFont val="Calibri"/>
            <family val="2"/>
          </rPr>
          <t xml:space="preserve">Pimpinan UPPS mampu : </t>
        </r>
        <r>
          <rPr>
            <sz val="10"/>
            <color rgb="FF000000"/>
            <rFont val="Calibri"/>
            <family val="2"/>
          </rPr>
          <t xml:space="preserve">
   1) melaksanakan 6 fungsi manajemen secara efektif dan efisien
   2) mengantisipasi dan menyelesaikan masalah pada situasi yang tidak terduga
   3) melakukan inovasi untuk menghasilkan nilai tambah.  
</t>
        </r>
        <r>
          <rPr>
            <b/>
            <sz val="10"/>
            <color rgb="FF000000"/>
            <rFont val="Calibri"/>
            <family val="2"/>
          </rPr>
          <t>3. Pimpinan UPPS mampu :</t>
        </r>
        <r>
          <rPr>
            <sz val="10"/>
            <color rgb="FF000000"/>
            <rFont val="Calibri"/>
            <family val="2"/>
          </rPr>
          <t xml:space="preserve"> 
   1) melaksanakan 6 fungsi manajemen secara efektif dan efisien
   2) mengantisipasi dan menyelesaikan masalah pada situasi yang tidak terduga
</t>
        </r>
        <r>
          <rPr>
            <b/>
            <sz val="10"/>
            <color rgb="FF000000"/>
            <rFont val="Calibri"/>
            <family val="2"/>
          </rPr>
          <t>2. Pimpinan UPPS mampu</t>
        </r>
        <r>
          <rPr>
            <sz val="10"/>
            <color rgb="FF000000"/>
            <rFont val="Calibri"/>
            <family val="2"/>
          </rPr>
          <t xml:space="preserve"> melaksanakan 6 fungsi manajemen secara efektif dan efisien
</t>
        </r>
        <r>
          <rPr>
            <b/>
            <sz val="10"/>
            <color rgb="FF000000"/>
            <rFont val="Calibri"/>
            <family val="2"/>
          </rPr>
          <t>1. Pimpinan UPPS mampu</t>
        </r>
        <r>
          <rPr>
            <sz val="10"/>
            <color rgb="FF000000"/>
            <rFont val="Calibri"/>
            <family val="2"/>
          </rPr>
          <t xml:space="preserve"> melaksanakan kurang dari 6 fungsi manajemen secara 
   efektif dan efisien
0. Tidak ada Skor kurang dari 1</t>
        </r>
      </text>
    </comment>
    <comment ref="D28" authorId="0" shapeId="0" xr:uid="{00000000-0006-0000-0000-00000A000000}">
      <text>
        <r>
          <rPr>
            <sz val="10"/>
            <color rgb="FF000000"/>
            <rFont val="Calibri"/>
            <family val="2"/>
          </rPr>
          <t>Nilai:
4. UPPS memiliki bukti yang sahih terkait kerjasama yang ada telah memenuhi 3 
   aspek.
3. UPPS memiliki bukti yang sahih terkait kerjasama yang ada telah memenuhi aspek 
   1 dan 2
2. UPPS memiliki bukti yang sahih terkait kerjasama yang ada telah memenuhi 
   aspek 1.
1. UPPS tidak memiliki bukti pelaksanaan kerjasama
0. Tidak ada Skor kurang dari 1</t>
        </r>
      </text>
    </comment>
    <comment ref="D29" authorId="0" shapeId="0" xr:uid="{00000000-0006-0000-0000-00000B000000}">
      <text>
        <r>
          <rPr>
            <sz val="10"/>
            <color rgb="FF000000"/>
            <rFont val="Calibri"/>
            <family val="2"/>
          </rPr>
          <t>Nilai:
4. Jika RK ≥ 4 , maka A = 4
3. Jika RK &lt; 4 , maka A = RK
2. Jika RK &lt; 4 , maka A = RK
1. Jika RK &lt; 4 , maka A = RK
0. Jika RK &lt; 4 , maka A = RK
Cara menghiung:
RK = ((a x N1) + (b x N2) + (c x N3)) / NDTPS 
Faktor: a = 2 , b = 1 , c = 3 
N1 = Jumlah kerjasama pendidikan.
N2 = Jumlah kerjasama penelitian.
N3 = Jumlah kerjasama PkM.
NDTPS = Jumlah dosen tetap yang ditugaskan sebagai pengampu mata kuliah dengan bidang keahlian yang sesuai dengan kompetensi inti program studi yang diakreditasi.</t>
        </r>
      </text>
    </comment>
    <comment ref="D30" authorId="0" shapeId="0" xr:uid="{00000000-0006-0000-0000-00000C000000}">
      <text>
        <r>
          <rPr>
            <sz val="10"/>
            <color rgb="FF000000"/>
            <rFont val="Calibri"/>
            <family val="2"/>
          </rPr>
          <t>Nilai:
4.    Jika NI ≥ a , maka B = 4
3-2 Jika NI &lt; a dan NN ≥ b , maka B = 3 + (NI / a)
      Jika 0 &lt; NI &lt; a dan 0 &lt; NN &lt; b , 
       maka B = 2 + (2 x (NI/a)) + (NN/b) - ((NI x NN)/(a x b))
1-0 Jika NI = 0 dan NN = 0 dan NL ≥ c , maka B = 2
      Jika NI = 0 dan NN = 0 dan NL &lt; c , maka B = (2 x NL) / c
NI = Jumlah kerjasama tingkat internasional.  
NN = Jumlah kerjasama tingkat nasional.
NW = Jumlah kerjasama tingkat wilayah/lokal.
Faktor: a = 2 , b = 6 , c = 9</t>
        </r>
      </text>
    </comment>
    <comment ref="D31" authorId="0" shapeId="0" xr:uid="{00000000-0006-0000-0000-00000D000000}">
      <text>
        <r>
          <rPr>
            <sz val="12"/>
            <color rgb="FF000000"/>
            <rFont val="Calibri"/>
            <family val="2"/>
          </rPr>
          <t xml:space="preserve">Nilai:
</t>
        </r>
        <r>
          <rPr>
            <sz val="12"/>
            <color rgb="FF000000"/>
            <rFont val="Calibri"/>
            <family val="2"/>
          </rPr>
          <t xml:space="preserve">4. UPPS menetapkan indikator kinerja tambahan berdasarkan standar pendidikan 
</t>
        </r>
        <r>
          <rPr>
            <sz val="12"/>
            <color rgb="FF000000"/>
            <rFont val="Calibri"/>
            <family val="2"/>
          </rPr>
          <t xml:space="preserve">    tinggi yang ditetapkan perguruan tinggi. Indikator kinerja tambahan mencakup 
</t>
        </r>
        <r>
          <rPr>
            <sz val="12"/>
            <color rgb="FF000000"/>
            <rFont val="Calibri"/>
            <family val="2"/>
          </rPr>
          <t xml:space="preserve">    seluruh kriteria serta menunjukkan daya saing UPPS dan program studi di tingkat 
</t>
        </r>
        <r>
          <rPr>
            <sz val="12"/>
            <color rgb="FF000000"/>
            <rFont val="Calibri"/>
            <family val="2"/>
          </rPr>
          <t xml:space="preserve">    internasional. Data indikator kinerja tambahan telah diukur, dimonitor, dikaji, dan 
</t>
        </r>
        <r>
          <rPr>
            <sz val="12"/>
            <color rgb="FF000000"/>
            <rFont val="Calibri"/>
            <family val="2"/>
          </rPr>
          <t xml:space="preserve">    dianalisis untuk perbaikan berkelanjutan
</t>
        </r>
        <r>
          <rPr>
            <sz val="12"/>
            <color rgb="FF000000"/>
            <rFont val="Calibri"/>
            <family val="2"/>
          </rPr>
          <t xml:space="preserve">3. UPPS menetapkan indikator kinerja tambahan berdasarkan standar pendidikan 
</t>
        </r>
        <r>
          <rPr>
            <sz val="12"/>
            <color rgb="FF000000"/>
            <rFont val="Calibri"/>
            <family val="2"/>
          </rPr>
          <t xml:space="preserve">   tinggi yang ditetapkan perguruan tinggi. Indikator kinerja tambahan mencakup 
</t>
        </r>
        <r>
          <rPr>
            <sz val="12"/>
            <color rgb="FF000000"/>
            <rFont val="Calibri"/>
            <family val="2"/>
          </rPr>
          <t xml:space="preserve">   sebagian kriteria serta menunjukkan daya saing UPPS dan program studi di tingkat 
</t>
        </r>
        <r>
          <rPr>
            <sz val="12"/>
            <color rgb="FF000000"/>
            <rFont val="Calibri"/>
            <family val="2"/>
          </rPr>
          <t xml:space="preserve">   nasional. Data indikator kinerja tambahan telah diukur, dimonitor, dikaji, dan 
</t>
        </r>
        <r>
          <rPr>
            <sz val="12"/>
            <color rgb="FF000000"/>
            <rFont val="Calibri"/>
            <family val="2"/>
          </rPr>
          <t xml:space="preserve">   dianalisis untuk perbaikan berkelanjutan.
</t>
        </r>
        <r>
          <rPr>
            <sz val="12"/>
            <color rgb="FF000000"/>
            <rFont val="Calibri"/>
            <family val="2"/>
          </rPr>
          <t xml:space="preserve">2. UPPS tidak menetapkan indikator kinerja tambahan.
</t>
        </r>
        <r>
          <rPr>
            <sz val="12"/>
            <color rgb="FF000000"/>
            <rFont val="Calibri"/>
            <family val="2"/>
          </rPr>
          <t xml:space="preserve">1. Tidak ada Skor kurang dari 2.
</t>
        </r>
        <r>
          <rPr>
            <sz val="12"/>
            <color rgb="FF000000"/>
            <rFont val="Calibri"/>
            <family val="2"/>
          </rPr>
          <t>0. Tidak ada Skor kurang dari 2.</t>
        </r>
      </text>
    </comment>
    <comment ref="D32" authorId="0" shapeId="0" xr:uid="{00000000-0006-0000-0000-00000E000000}">
      <text>
        <r>
          <rPr>
            <sz val="11"/>
            <color rgb="FF000000"/>
            <rFont val="Calibri"/>
            <family val="2"/>
          </rPr>
          <t>4. Analisis pencapaian kinerja UPPS di tiap kriteria memenuhi 2 aspek, dilaksanakan 
   setiap tahun dan hasilnya dipublikasikan kepada para pemangku kepentingan.
3. Analisis pencapaian kinerja UPPS di tiap kriteria memenuhi 2 aspek dan    
   dilaksanakan setiap tahun.
2. Analisis pencapaian kinerja UPPS di tiap kriteria memenuhi 2 aspek.
1. UPPS memiliki laporan pencapaian kinerja namun belum dianalisis dan dievaluasi.
0. UPPS tidak memiliki laporan pencapaian kinerja.</t>
        </r>
      </text>
    </comment>
    <comment ref="D33" authorId="0" shapeId="0" xr:uid="{00000000-0006-0000-0000-00000F000000}">
      <text>
        <r>
          <rPr>
            <sz val="11"/>
            <color rgb="FF000000"/>
            <rFont val="Calibri"/>
            <family val="2"/>
          </rPr>
          <t>Nilai:
4. UPPS telah melaksanakan SPMI yang memenuhi 5 aspek
3. UPPS telah melaksanakan SPMI yang memenuhi aspek nomor 1 sampai dengan 4
2. UPPS telah melaksanakan SPMI yang memenuhi aspek nomor 1 sampai dengan 3
1. UPPS telah melaksanakan SPMI yang memenuhi aspek nomor 1 dan 2, serta 
   siklus kegiatan SPMI baru dilaksanakan pada tahapan penetapan standar dan 
   pelaksanaan standar pendidikan tinggi
0. UPPS telah memiliki dokumen legal pembentukan unsur pelaksana penjaminan 
   mutu tanpa pelaksanaan SPMI.</t>
        </r>
      </text>
    </comment>
    <comment ref="D34" authorId="0" shapeId="0" xr:uid="{00000000-0006-0000-0000-000010000000}">
      <text>
        <r>
          <rPr>
            <sz val="11"/>
            <color rgb="FF000000"/>
            <rFont val="Calibri"/>
            <family val="2"/>
          </rPr>
          <t>Nilai:
4. UPPS melakukan pengukuran kepuasan kepada seluruh pemangku kepentingan terhadap layanan manajemen yang memenuhi seluruh aspek
3. UPPS melakukan pengukuran kepuasan kepada seluruh pemangku kepentingan terhadap layanan manajemen yang memenuhi aspek 1 s.d 4 dan salah satu dari   aspek 5 atau aspek 6
2. UPPS melakukan pengukuran kepuasan kepada seluruh pemangku kepentingan terhadap layanan manajemen yang memenuhi aspek 1 s.d 4
1. UPPS melakukan pengukuran kepuasan kepada sebagian pemangku kepentingan terhadap layanan manajemen yang memenuhi aspek 1 s.d. 4
0. UPPS tidak melakukan pengukuran kepuasan layanan manajemen</t>
        </r>
      </text>
    </comment>
    <comment ref="D41" authorId="0" shapeId="0" xr:uid="{00000000-0006-0000-0000-000011000000}">
      <text>
        <r>
          <rPr>
            <sz val="12"/>
            <color rgb="FF000000"/>
            <rFont val="Calibri"/>
            <family val="2"/>
          </rPr>
          <t xml:space="preserve">Nilai:
</t>
        </r>
        <r>
          <rPr>
            <sz val="12"/>
            <color rgb="FF000000"/>
            <rFont val="Calibri"/>
            <family val="2"/>
          </rPr>
          <t xml:space="preserve">4. Jika seleksi mahasiswa baru menerapkan uji kognitif, uji aptitude dan bentuk uji 
</t>
        </r>
        <r>
          <rPr>
            <sz val="12"/>
            <color rgb="FF000000"/>
            <rFont val="Calibri"/>
            <family val="2"/>
          </rPr>
          <t xml:space="preserve">    lain yang relevan dengan karakteristik pembelajaran di program studi , maka A = 4
</t>
        </r>
        <r>
          <rPr>
            <sz val="12"/>
            <color rgb="FF000000"/>
            <rFont val="Calibri"/>
            <family val="2"/>
          </rPr>
          <t xml:space="preserve">3. Jika seleksi mahasiswa mahasiswa baru menggunakan uji kognitif dan uji aptitude , 
</t>
        </r>
        <r>
          <rPr>
            <sz val="12"/>
            <color rgb="FF000000"/>
            <rFont val="Calibri"/>
            <family val="2"/>
          </rPr>
          <t xml:space="preserve">    maka A = 3
</t>
        </r>
        <r>
          <rPr>
            <sz val="12"/>
            <color rgb="FF000000"/>
            <rFont val="Calibri"/>
            <family val="2"/>
          </rPr>
          <t xml:space="preserve">2. Jika seleksi mahasiswa baru hanya menerapkan uji kognitif, maka A = 2
</t>
        </r>
        <r>
          <rPr>
            <sz val="12"/>
            <color rgb="FF000000"/>
            <rFont val="Calibri"/>
            <family val="2"/>
          </rPr>
          <t xml:space="preserve">1. Tidak ada skor antara 0 dan 2
</t>
        </r>
        <r>
          <rPr>
            <sz val="12"/>
            <color rgb="FF000000"/>
            <rFont val="Calibri"/>
            <family val="2"/>
          </rPr>
          <t>0. Jika mahasiswa baru diterima tanpa seleksi , maka Skor = 0</t>
        </r>
      </text>
    </comment>
    <comment ref="D42" authorId="0" shapeId="0" xr:uid="{00000000-0006-0000-0000-000012000000}">
      <text>
        <r>
          <rPr>
            <sz val="12"/>
            <color rgb="FF000000"/>
            <rFont val="Calibri"/>
            <family val="2"/>
          </rPr>
          <t xml:space="preserve">Nilai:
</t>
        </r>
        <r>
          <rPr>
            <sz val="12"/>
            <color rgb="FF000000"/>
            <rFont val="Calibri"/>
            <family val="2"/>
          </rPr>
          <t xml:space="preserve">4. Jika Rasio ≥ 3 , maka B = 4 
</t>
        </r>
        <r>
          <rPr>
            <sz val="12"/>
            <color rgb="FF000000"/>
            <rFont val="Calibri"/>
            <family val="2"/>
          </rPr>
          <t xml:space="preserve">3. Jika Rasio &lt; 3 , maka B = (4 x Rasio) / 3
</t>
        </r>
        <r>
          <rPr>
            <sz val="12"/>
            <color rgb="FF000000"/>
            <rFont val="Calibri"/>
            <family val="2"/>
          </rPr>
          <t xml:space="preserve">2. Jika Rasio &lt; 3 , maka B = (4 x Rasio) / 3
</t>
        </r>
        <r>
          <rPr>
            <sz val="12"/>
            <color rgb="FF000000"/>
            <rFont val="Calibri"/>
            <family val="2"/>
          </rPr>
          <t xml:space="preserve">1. Jika Rasio &lt; 3 , maka B = (4 x Rasio) / 3
</t>
        </r>
        <r>
          <rPr>
            <sz val="12"/>
            <color rgb="FF000000"/>
            <rFont val="Calibri"/>
            <family val="2"/>
          </rPr>
          <t xml:space="preserve">0. Jika Rasio &lt; 3 , maka B = (4 x Rasio) / 3
</t>
        </r>
      </text>
    </comment>
    <comment ref="D43" authorId="0" shapeId="0" xr:uid="{00000000-0006-0000-0000-000013000000}">
      <text>
        <r>
          <rPr>
            <sz val="12"/>
            <color rgb="FF000000"/>
            <rFont val="Calibri"/>
            <family val="2"/>
          </rPr>
          <t xml:space="preserve">Nilai:
</t>
        </r>
        <r>
          <rPr>
            <sz val="12"/>
            <color rgb="FF000000"/>
            <rFont val="Calibri"/>
            <family val="2"/>
          </rPr>
          <t xml:space="preserve">4. UPPS melakukan upaya untuk meningkatkan animo calon mahasiswa yang  
</t>
        </r>
        <r>
          <rPr>
            <sz val="12"/>
            <color rgb="FF000000"/>
            <rFont val="Calibri"/>
            <family val="2"/>
          </rPr>
          <t xml:space="preserve">   ditunjukkan dengan adanya tren peningkatan jumlah pendaftar secara signifikan   
</t>
        </r>
        <r>
          <rPr>
            <sz val="12"/>
            <color rgb="FF000000"/>
            <rFont val="Calibri"/>
            <family val="2"/>
          </rPr>
          <t xml:space="preserve">   (&gt; 10%) dalam 3 tahun terakhir
</t>
        </r>
        <r>
          <rPr>
            <sz val="12"/>
            <color rgb="FF000000"/>
            <rFont val="Calibri"/>
            <family val="2"/>
          </rPr>
          <t xml:space="preserve">3. UPPS melakukan upaya untuk meningkatkan animo calon mahasiswa yang 
</t>
        </r>
        <r>
          <rPr>
            <sz val="12"/>
            <color rgb="FF000000"/>
            <rFont val="Calibri"/>
            <family val="2"/>
          </rPr>
          <t xml:space="preserve">   ditunjukkan dengan adanya tren peningkatan jumlah pendaftar dalam 3 tahun 
</t>
        </r>
        <r>
          <rPr>
            <sz val="12"/>
            <color rgb="FF000000"/>
            <rFont val="Calibri"/>
            <family val="2"/>
          </rPr>
          <t xml:space="preserve">   terakhir
</t>
        </r>
        <r>
          <rPr>
            <sz val="12"/>
            <color rgb="FF000000"/>
            <rFont val="Calibri"/>
            <family val="2"/>
          </rPr>
          <t xml:space="preserve">2. UPPS melakukan upaya untuk meningkatkan animo calon mahasiswa dalam 3 
</t>
        </r>
        <r>
          <rPr>
            <sz val="12"/>
            <color rgb="FF000000"/>
            <rFont val="Calibri"/>
            <family val="2"/>
          </rPr>
          <t xml:space="preserve">   tahun terakhir dengan tren tetap
</t>
        </r>
        <r>
          <rPr>
            <sz val="12"/>
            <color rgb="FF000000"/>
            <rFont val="Calibri"/>
            <family val="2"/>
          </rPr>
          <t xml:space="preserve">1. UPPS melakukan upaya untuk meningkatkan animo calon mahasiswa dalam 3 
</t>
        </r>
        <r>
          <rPr>
            <sz val="12"/>
            <color rgb="FF000000"/>
            <rFont val="Calibri"/>
            <family val="2"/>
          </rPr>
          <t xml:space="preserve">   tahun terakhir namun trennya menurun
</t>
        </r>
        <r>
          <rPr>
            <sz val="12"/>
            <color rgb="FF000000"/>
            <rFont val="Calibri"/>
            <family val="2"/>
          </rPr>
          <t xml:space="preserve">0. UPPS tidak melakukan upaya untuk meningkatkan animo calon mahasiswa dalam 3 
</t>
        </r>
        <r>
          <rPr>
            <sz val="12"/>
            <color rgb="FF000000"/>
            <rFont val="Calibri"/>
            <family val="2"/>
          </rPr>
          <t xml:space="preserve">   tahun terakhir.</t>
        </r>
      </text>
    </comment>
    <comment ref="D44" authorId="0" shapeId="0" xr:uid="{00000000-0006-0000-0000-000014000000}">
      <text>
        <r>
          <rPr>
            <sz val="12"/>
            <color rgb="FF000000"/>
            <rFont val="Calibri"/>
            <family val="2"/>
          </rPr>
          <t xml:space="preserve">Nilai:
</t>
        </r>
        <r>
          <rPr>
            <sz val="12"/>
            <color rgb="FF000000"/>
            <rFont val="Calibri"/>
            <family val="2"/>
          </rPr>
          <t xml:space="preserve">4. Jenis layanan mencakup bidang penalaran, minat dan bakat, kesejahteraan 
</t>
        </r>
        <r>
          <rPr>
            <sz val="12"/>
            <color rgb="FF000000"/>
            <rFont val="Calibri"/>
            <family val="2"/>
          </rPr>
          <t xml:space="preserve">   (bimbingan dan konseling, layanan beasiswa, dan layanan kesehatan), dan 
</t>
        </r>
        <r>
          <rPr>
            <sz val="12"/>
            <color rgb="FF000000"/>
            <rFont val="Calibri"/>
            <family val="2"/>
          </rPr>
          <t xml:space="preserve">   bimbingan karir dan kewirausahaan
</t>
        </r>
        <r>
          <rPr>
            <sz val="12"/>
            <color rgb="FF000000"/>
            <rFont val="Calibri"/>
            <family val="2"/>
          </rPr>
          <t xml:space="preserve">3. Jenis layanan mencakup bidang penalaran, minat dan bakat, dan kesejahteraan 
</t>
        </r>
        <r>
          <rPr>
            <sz val="12"/>
            <color rgb="FF000000"/>
            <rFont val="Calibri"/>
            <family val="2"/>
          </rPr>
          <t xml:space="preserve">   (bimbingan dan konseling, layanan beasiswa, dan layanan kesehatan)
</t>
        </r>
        <r>
          <rPr>
            <sz val="12"/>
            <color rgb="FF000000"/>
            <rFont val="Calibri"/>
            <family val="2"/>
          </rPr>
          <t xml:space="preserve">2. Jenis layanan mencakup bidang penalaran, minat dan bakat mahasiswa
</t>
        </r>
        <r>
          <rPr>
            <sz val="12"/>
            <color rgb="FF000000"/>
            <rFont val="Calibri"/>
            <family val="2"/>
          </rPr>
          <t xml:space="preserve">1. Jenis layanan hanya mencakup sebagian bidang penalaran, minat atau bakat
</t>
        </r>
        <r>
          <rPr>
            <sz val="12"/>
            <color rgb="FF000000"/>
            <rFont val="Calibri"/>
            <family val="2"/>
          </rPr>
          <t>0. Tidak memiliki layanan kemahasiswaan</t>
        </r>
      </text>
    </comment>
    <comment ref="D45" authorId="0" shapeId="0" xr:uid="{00000000-0006-0000-0000-000015000000}">
      <text>
        <r>
          <rPr>
            <sz val="12"/>
            <color rgb="FF000000"/>
            <rFont val="Calibri"/>
            <family val="2"/>
          </rPr>
          <t xml:space="preserve">Nilai:
</t>
        </r>
        <r>
          <rPr>
            <sz val="12"/>
            <color rgb="FF000000"/>
            <rFont val="Calibri"/>
            <family val="2"/>
          </rPr>
          <t xml:space="preserve">4. Ada kemudahan akses dan mutu layanan yang baik untuk bidang penalaran, minat 
</t>
        </r>
        <r>
          <rPr>
            <sz val="12"/>
            <color rgb="FF000000"/>
            <rFont val="Calibri"/>
            <family val="2"/>
          </rPr>
          <t xml:space="preserve">   bakat mahasiswa dan semua jenis layanan kesehatan
</t>
        </r>
        <r>
          <rPr>
            <sz val="12"/>
            <color rgb="FF000000"/>
            <rFont val="Calibri"/>
            <family val="2"/>
          </rPr>
          <t xml:space="preserve">3. Ada kemudahan akses dan mutu layanan yang baik untuk bidang penalaran, minat 
</t>
        </r>
        <r>
          <rPr>
            <sz val="12"/>
            <color rgb="FF000000"/>
            <rFont val="Calibri"/>
            <family val="2"/>
          </rPr>
          <t xml:space="preserve">   bakat mahasiswa dan sebagian layanan kesehatan
</t>
        </r>
        <r>
          <rPr>
            <sz val="12"/>
            <color rgb="FF000000"/>
            <rFont val="Calibri"/>
            <family val="2"/>
          </rPr>
          <t xml:space="preserve">2. Ada kemudahan akses dan mutu layanan yang baik untuk bidang penalaran dan 
</t>
        </r>
        <r>
          <rPr>
            <sz val="12"/>
            <color rgb="FF000000"/>
            <rFont val="Calibri"/>
            <family val="2"/>
          </rPr>
          <t xml:space="preserve">   minat bakat mahasiswa  
</t>
        </r>
        <r>
          <rPr>
            <sz val="12"/>
            <color rgb="FF000000"/>
            <rFont val="Calibri"/>
            <family val="2"/>
          </rPr>
          <t xml:space="preserve">1. Mutu layanan kurang baik untuk bidang penalaran atau minat bakat mahasiswa
</t>
        </r>
        <r>
          <rPr>
            <sz val="12"/>
            <color rgb="FF000000"/>
            <rFont val="Calibri"/>
            <family val="2"/>
          </rPr>
          <t>0. Tidak memiliki layanan kemahasiswaan</t>
        </r>
      </text>
    </comment>
    <comment ref="D51" authorId="0" shapeId="0" xr:uid="{00000000-0006-0000-0000-000016000000}">
      <text>
        <r>
          <rPr>
            <sz val="12"/>
            <color rgb="FF000000"/>
            <rFont val="Calibri"/>
            <family val="2"/>
          </rPr>
          <t xml:space="preserve">Nilai:
</t>
        </r>
        <r>
          <rPr>
            <sz val="12"/>
            <color rgb="FF000000"/>
            <rFont val="Calibri"/>
            <family val="2"/>
          </rPr>
          <t xml:space="preserve">4. Jika NDTPS ≥ 12 , maka Skor = 4
</t>
        </r>
        <r>
          <rPr>
            <sz val="12"/>
            <color rgb="FF000000"/>
            <rFont val="Calibri"/>
            <family val="2"/>
          </rPr>
          <t xml:space="preserve">3. Jika 3 ≤ NDTPS &lt; 12 ,maka Skor = ((2 x NDTPS) + 12) / 9
</t>
        </r>
        <r>
          <rPr>
            <sz val="12"/>
            <color rgb="FF000000"/>
            <rFont val="Calibri"/>
            <family val="2"/>
          </rPr>
          <t xml:space="preserve">2. Jika 3 ≤ NDTPS &lt; 12 ,maka Skor = ((2 x NDTPS) + 12) / 9
</t>
        </r>
        <r>
          <rPr>
            <sz val="12"/>
            <color rgb="FF000000"/>
            <rFont val="Calibri"/>
            <family val="2"/>
          </rPr>
          <t xml:space="preserve">1. Tidak ada skor antara 0 dan 2.
</t>
        </r>
        <r>
          <rPr>
            <sz val="12"/>
            <color rgb="FF000000"/>
            <rFont val="Calibri"/>
            <family val="2"/>
          </rPr>
          <t>NDTPS = Jumlah dosen tetap yang ditugaskan sebagai pengampu mata kuliah dengan bidang keahlian yang sesuai dengan kompetensi inti program studi yang diakredita</t>
        </r>
      </text>
    </comment>
    <comment ref="D52" authorId="0" shapeId="0" xr:uid="{00000000-0006-0000-0000-000017000000}">
      <text>
        <r>
          <rPr>
            <sz val="12"/>
            <color rgb="FF000000"/>
            <rFont val="Calibri"/>
            <family val="2"/>
          </rPr>
          <t xml:space="preserve">Nilai:
</t>
        </r>
        <r>
          <rPr>
            <sz val="12"/>
            <color rgb="FF000000"/>
            <rFont val="Calibri"/>
            <family val="2"/>
          </rPr>
          <t xml:space="preserve">4. Jika PDS3 ≥ 30% , maka Skor = 4
</t>
        </r>
        <r>
          <rPr>
            <sz val="12"/>
            <color rgb="FF000000"/>
            <rFont val="Calibri"/>
            <family val="2"/>
          </rPr>
          <t xml:space="preserve">3. Jika PDS3 &lt; 30% , maka Skor = 2 + ((20 x PDS3) / 3)
</t>
        </r>
        <r>
          <rPr>
            <sz val="12"/>
            <color rgb="FF000000"/>
            <rFont val="Calibri"/>
            <family val="2"/>
          </rPr>
          <t xml:space="preserve">2. Jika PDS3 &lt; 30% , maka Skor = 2 + ((20 x PDS3) / 3)
</t>
        </r>
        <r>
          <rPr>
            <sz val="12"/>
            <color rgb="FF000000"/>
            <rFont val="Calibri"/>
            <family val="2"/>
          </rPr>
          <t xml:space="preserve">1-0. Tidak ada Skor kurang dari 2.
</t>
        </r>
        <r>
          <rPr>
            <sz val="12"/>
            <color rgb="FF000000"/>
            <rFont val="Calibri"/>
            <family val="2"/>
          </rPr>
          <t xml:space="preserve">
</t>
        </r>
        <r>
          <rPr>
            <sz val="12"/>
            <color rgb="FF000000"/>
            <rFont val="Calibri"/>
            <family val="2"/>
          </rPr>
          <t xml:space="preserve">NDS3 = Jumlah DTPS yang berpendidikan tertinggi Doktor/Doktor Terapan/Subspesialis.
</t>
        </r>
        <r>
          <rPr>
            <sz val="12"/>
            <color rgb="FF000000"/>
            <rFont val="Calibri"/>
            <family val="2"/>
          </rPr>
          <t xml:space="preserve">NDTPS = Jumlah dosen tetap yang ditugaskan sebagai pengampu mata kuliah dengan bidang keahlian yang sesuai dengan kompetensi inti program studi yang diakreditasi.
</t>
        </r>
        <r>
          <rPr>
            <sz val="12"/>
            <color rgb="FF000000"/>
            <rFont val="Calibri"/>
            <family val="2"/>
          </rPr>
          <t>PDS3 = (NDS3 / NDTPS) x 100%</t>
        </r>
      </text>
    </comment>
    <comment ref="D53" authorId="0" shapeId="0" xr:uid="{00000000-0006-0000-0000-000018000000}">
      <text>
        <r>
          <rPr>
            <sz val="12"/>
            <color rgb="FF000000"/>
            <rFont val="Calibri"/>
            <family val="2"/>
          </rPr>
          <t xml:space="preserve">Nilai:
</t>
        </r>
        <r>
          <rPr>
            <sz val="12"/>
            <color rgb="FF000000"/>
            <rFont val="Calibri"/>
            <family val="2"/>
          </rPr>
          <t xml:space="preserve">4.    Jika PGBLKL ≥ 70%, maka Skor = 4
</t>
        </r>
        <r>
          <rPr>
            <sz val="12"/>
            <color rgb="FF000000"/>
            <rFont val="Calibri"/>
            <family val="2"/>
          </rPr>
          <t xml:space="preserve">3-2 Jika PGBLKL &lt; 70%, maka Skor = 2 + ((20 x PGBLKL) /7)
</t>
        </r>
        <r>
          <rPr>
            <sz val="12"/>
            <color rgb="FF000000"/>
            <rFont val="Calibri"/>
            <family val="2"/>
          </rPr>
          <t xml:space="preserve">1-0.    Tidak ada Skor kurang dari 2
</t>
        </r>
        <r>
          <rPr>
            <sz val="12"/>
            <color rgb="FF000000"/>
            <rFont val="Calibri"/>
            <family val="2"/>
          </rPr>
          <t xml:space="preserve">NDGB = Jumlah DTPS yang memiliki jabatan akademik Guru Besar.
</t>
        </r>
        <r>
          <rPr>
            <sz val="12"/>
            <color rgb="FF000000"/>
            <rFont val="Calibri"/>
            <family val="2"/>
          </rPr>
          <t xml:space="preserve">NDLK = Jumlah DTPS yang memiliki jabatan akademik Lektor Kepala.
</t>
        </r>
        <r>
          <rPr>
            <sz val="12"/>
            <color rgb="FF000000"/>
            <rFont val="Calibri"/>
            <family val="2"/>
          </rPr>
          <t xml:space="preserve">NDL = Jumlah DTPS yang memiliki jabatan akademik Lektor.
</t>
        </r>
        <r>
          <rPr>
            <sz val="12"/>
            <color rgb="FF000000"/>
            <rFont val="Calibri"/>
            <family val="2"/>
          </rPr>
          <t xml:space="preserve">NDTPS = Jumlah dosen tetap yang ditugaskan sebagai pengampu mata kuliah dengan bidang keahlian yang sesuai dengan kompetensi inti program studi yang diakreditasi..
</t>
        </r>
        <r>
          <rPr>
            <sz val="12"/>
            <color rgb="FF000000"/>
            <rFont val="Calibri"/>
            <family val="2"/>
          </rPr>
          <t>PGBLKL = ((NDGB + NDLK + NDL) / NDTPS) x 100%</t>
        </r>
      </text>
    </comment>
    <comment ref="D54" authorId="0" shapeId="0" xr:uid="{00000000-0006-0000-0000-000019000000}">
      <text>
        <r>
          <rPr>
            <sz val="12"/>
            <color rgb="FF000000"/>
            <rFont val="Calibri"/>
            <family val="2"/>
          </rPr>
          <t xml:space="preserve">Nilai:
</t>
        </r>
        <r>
          <rPr>
            <sz val="12"/>
            <color rgb="FF000000"/>
            <rFont val="Calibri"/>
            <family val="2"/>
          </rPr>
          <t xml:space="preserve">Kelompok Sain Teknologi
</t>
        </r>
        <r>
          <rPr>
            <sz val="12"/>
            <color rgb="FF000000"/>
            <rFont val="Calibri"/>
            <family val="2"/>
          </rPr>
          <t xml:space="preserve">4.    Jika 10 ≤ RMD ≤ 20 , maka Skor = 4
</t>
        </r>
        <r>
          <rPr>
            <sz val="12"/>
            <color rgb="FF000000"/>
            <rFont val="Calibri"/>
            <family val="2"/>
          </rPr>
          <t xml:space="preserve">3-2 Jika RMD &lt; 10 , maka Skor = (2 x RMD) / 5
</t>
        </r>
        <r>
          <rPr>
            <sz val="12"/>
            <color rgb="FF000000"/>
            <rFont val="Calibri"/>
            <family val="2"/>
          </rPr>
          <t xml:space="preserve">      Jika 20 &lt; RMD ≤ 30 , maka Skor = (60 - (2 x RMD)) / 5
</t>
        </r>
        <r>
          <rPr>
            <sz val="12"/>
            <color rgb="FF000000"/>
            <rFont val="Calibri"/>
            <family val="2"/>
          </rPr>
          <t xml:space="preserve">0.    Jika RMD &gt; 30 , maka Skor = 0
</t>
        </r>
        <r>
          <rPr>
            <sz val="12"/>
            <color rgb="FF000000"/>
            <rFont val="Calibri"/>
            <family val="2"/>
          </rPr>
          <t xml:space="preserve">Kelompok Sosial Humaniora
</t>
        </r>
        <r>
          <rPr>
            <sz val="12"/>
            <color rgb="FF000000"/>
            <rFont val="Calibri"/>
            <family val="2"/>
          </rPr>
          <t xml:space="preserve">4.    Jika 15 ≤ RMD ≤ 25 , maka Skor = 4
</t>
        </r>
        <r>
          <rPr>
            <sz val="12"/>
            <color rgb="FF000000"/>
            <rFont val="Calibri"/>
            <family val="2"/>
          </rPr>
          <t xml:space="preserve">3-2 Jika RMD &lt; 15 , maka Skor = (4 x RMD) / 15
</t>
        </r>
        <r>
          <rPr>
            <sz val="12"/>
            <color rgb="FF000000"/>
            <rFont val="Calibri"/>
            <family val="2"/>
          </rPr>
          <t xml:space="preserve">      Jika 25 &lt; RMD ≤ 35 , maka Skor = (70 - (2 x RMD)) / 5
</t>
        </r>
        <r>
          <rPr>
            <sz val="12"/>
            <color rgb="FF000000"/>
            <rFont val="Calibri"/>
            <family val="2"/>
          </rPr>
          <t xml:space="preserve">0.    Jika RMD &gt; 35 , maka Skor = 0
</t>
        </r>
        <r>
          <rPr>
            <sz val="12"/>
            <color rgb="FF000000"/>
            <rFont val="Calibri"/>
            <family val="2"/>
          </rPr>
          <t xml:space="preserve">NM = Jumlah mahasiswa pada saat TS.
</t>
        </r>
        <r>
          <rPr>
            <sz val="12"/>
            <color rgb="FF000000"/>
            <rFont val="Calibri"/>
            <family val="2"/>
          </rPr>
          <t xml:space="preserve">NDTPS = Jumlah dosen tetap yang ditugaskan sebagai pengampu mata kuliah dengan bidang keahlian yang sesuai dengan kompetensi inti program studi yang diakreditasi.
</t>
        </r>
        <r>
          <rPr>
            <sz val="12"/>
            <color rgb="FF000000"/>
            <rFont val="Calibri"/>
            <family val="2"/>
          </rPr>
          <t>RMD = NM / NDTPS</t>
        </r>
      </text>
    </comment>
    <comment ref="D55" authorId="0" shapeId="0" xr:uid="{00000000-0006-0000-0000-00001A000000}">
      <text>
        <r>
          <rPr>
            <sz val="12"/>
            <color rgb="FF000000"/>
            <rFont val="Calibri"/>
            <family val="2"/>
          </rPr>
          <t xml:space="preserve">Nilai:
</t>
        </r>
        <r>
          <rPr>
            <sz val="12"/>
            <color rgb="FF000000"/>
            <rFont val="Calibri"/>
            <family val="2"/>
          </rPr>
          <t xml:space="preserve">4. Jika RDPU ≤ 6 maka skor=4
</t>
        </r>
        <r>
          <rPr>
            <sz val="12"/>
            <color rgb="FF000000"/>
            <rFont val="Calibri"/>
            <family val="2"/>
          </rPr>
          <t xml:space="preserve">3. Jika 6 &lt; RDPU ≤ 10 maka skor = 7-(RDPU/2)
</t>
        </r>
        <r>
          <rPr>
            <sz val="12"/>
            <color rgb="FF000000"/>
            <rFont val="Calibri"/>
            <family val="2"/>
          </rPr>
          <t xml:space="preserve">2. Jika 6 &lt; RDPU ≤ 10 maka skor = 7-(RDPU/2)
</t>
        </r>
        <r>
          <rPr>
            <sz val="12"/>
            <color rgb="FF000000"/>
            <rFont val="Calibri"/>
            <family val="2"/>
          </rPr>
          <t xml:space="preserve">1. Tidak ada skor antara 0 dan 2
</t>
        </r>
        <r>
          <rPr>
            <sz val="12"/>
            <color rgb="FF000000"/>
            <rFont val="Calibri"/>
            <family val="2"/>
          </rPr>
          <t xml:space="preserve">0. Jika RDPU &gt;10, maka skor=0 
</t>
        </r>
        <r>
          <rPr>
            <sz val="12"/>
            <color rgb="FF000000"/>
            <rFont val="Calibri"/>
            <family val="2"/>
          </rPr>
          <t>RDPU = Rata-rata jumlah bimbingan sebagai pembimbing utama di seluruh program/ semester</t>
        </r>
      </text>
    </comment>
    <comment ref="D56" authorId="0" shapeId="0" xr:uid="{00000000-0006-0000-0000-00001B000000}">
      <text>
        <r>
          <rPr>
            <sz val="12"/>
            <color rgb="FF000000"/>
            <rFont val="Calibri"/>
            <family val="2"/>
          </rPr>
          <t xml:space="preserve">Nilai:
</t>
        </r>
        <r>
          <rPr>
            <sz val="12"/>
            <color rgb="FF000000"/>
            <rFont val="Calibri"/>
            <family val="2"/>
          </rPr>
          <t xml:space="preserve">4.    Jika 12 ≤ EWMP ≤ 16, maka Skor = 4
</t>
        </r>
        <r>
          <rPr>
            <sz val="12"/>
            <color rgb="FF000000"/>
            <rFont val="Calibri"/>
            <family val="2"/>
          </rPr>
          <t xml:space="preserve">3-1 Jika 6 ≤ EWMP &lt; 12 , maka Skor = ((2 x EWMP) - 12) / 3 
</t>
        </r>
        <r>
          <rPr>
            <sz val="12"/>
            <color rgb="FF000000"/>
            <rFont val="Calibri"/>
            <family val="2"/>
          </rPr>
          <t xml:space="preserve">      Jika 16 &lt; EWMP ≤ 18, maka Skor = 36 - (2 x EWMP) 
</t>
        </r>
        <r>
          <rPr>
            <sz val="12"/>
            <color rgb="FF000000"/>
            <rFont val="Calibri"/>
            <family val="2"/>
          </rPr>
          <t>0.    Jika EWMP &lt; 6 atau EWMP &gt; 18 , maka Skor = 0</t>
        </r>
      </text>
    </comment>
    <comment ref="D57" authorId="0" shapeId="0" xr:uid="{00000000-0006-0000-0000-00001C000000}">
      <text>
        <r>
          <rPr>
            <sz val="12"/>
            <color rgb="FF000000"/>
            <rFont val="Calibri"/>
            <family val="2"/>
          </rPr>
          <t xml:space="preserve">Nilai
</t>
        </r>
        <r>
          <rPr>
            <sz val="12"/>
            <color rgb="FF000000"/>
            <rFont val="Calibri"/>
            <family val="2"/>
          </rPr>
          <t xml:space="preserve">4.    Jika PDTT ≤ 10% , maka Skor = 4
</t>
        </r>
        <r>
          <rPr>
            <sz val="12"/>
            <color rgb="FF000000"/>
            <rFont val="Calibri"/>
            <family val="2"/>
          </rPr>
          <t xml:space="preserve">3-2 Jika 10% &lt; PDTT ≤ 40% maka Skor = (14 - (20 x PDTT)) / 3,
</t>
        </r>
        <r>
          <rPr>
            <sz val="12"/>
            <color rgb="FF000000"/>
            <rFont val="Calibri"/>
            <family val="2"/>
          </rPr>
          <t xml:space="preserve">1.    Tidak ada skor antara 0 dan 2
</t>
        </r>
        <r>
          <rPr>
            <sz val="12"/>
            <color rgb="FF000000"/>
            <rFont val="Calibri"/>
            <family val="2"/>
          </rPr>
          <t xml:space="preserve">0.    Jika PDTT &gt; 40% , maka Skor = 0
</t>
        </r>
        <r>
          <rPr>
            <sz val="12"/>
            <color rgb="FF000000"/>
            <rFont val="Calibri"/>
            <family val="2"/>
          </rPr>
          <t xml:space="preserve">NDTT = Jumlah dosen tidak tetap yang ditugaskan sebagai pengampu mata kuliah di program studi yang diakreditasi. 
</t>
        </r>
        <r>
          <rPr>
            <sz val="12"/>
            <color rgb="FF000000"/>
            <rFont val="Calibri"/>
            <family val="2"/>
          </rPr>
          <t xml:space="preserve">NDT = Jumlah dosen tetap yang ditugaskan sebagai pengampu mata kuliah di program studi yang diakreditasi.
</t>
        </r>
        <r>
          <rPr>
            <sz val="12"/>
            <color rgb="FF000000"/>
            <rFont val="Calibri"/>
            <family val="2"/>
          </rPr>
          <t>PDTT = (NDTT / (NDT + NDTT)) x 100%</t>
        </r>
      </text>
    </comment>
    <comment ref="D58" authorId="0" shapeId="0" xr:uid="{00000000-0006-0000-0000-00001D000000}">
      <text>
        <r>
          <rPr>
            <sz val="12"/>
            <color rgb="FF000000"/>
            <rFont val="Calibri"/>
            <family val="2"/>
          </rPr>
          <t xml:space="preserve">Nilai:
</t>
        </r>
        <r>
          <rPr>
            <sz val="12"/>
            <color rgb="FF000000"/>
            <rFont val="Calibri"/>
            <family val="2"/>
          </rPr>
          <t xml:space="preserve">4.    Jika RRD ≥ 0,25, maka Skor = 4 
</t>
        </r>
        <r>
          <rPr>
            <sz val="12"/>
            <color rgb="FF000000"/>
            <rFont val="Calibri"/>
            <family val="2"/>
          </rPr>
          <t xml:space="preserve">3-2. Jika RRD &lt; 0,25, maka Skor = 2 + (8 x RRD)
</t>
        </r>
        <r>
          <rPr>
            <sz val="12"/>
            <color rgb="FF000000"/>
            <rFont val="Calibri"/>
            <family val="2"/>
          </rPr>
          <t xml:space="preserve">1-0. Tidak ada Skor kurang dari 2
</t>
        </r>
        <r>
          <rPr>
            <sz val="12"/>
            <color rgb="FF000000"/>
            <rFont val="Calibri"/>
            <family val="2"/>
          </rPr>
          <t xml:space="preserve">RRD = NRD / NDTPS
</t>
        </r>
        <r>
          <rPr>
            <sz val="12"/>
            <color rgb="FF000000"/>
            <rFont val="Calibri"/>
            <family val="2"/>
          </rPr>
          <t xml:space="preserve">NRD = Jumlah pengakuan atas prestasi/kinerja DTPS yang relevan dengan bidang keahlian dalam 3 tahun terakhir.
</t>
        </r>
        <r>
          <rPr>
            <sz val="12"/>
            <color rgb="FF000000"/>
            <rFont val="Calibri"/>
            <family val="2"/>
          </rPr>
          <t>NDTPS = Jumlah dosen tetap yang ditugaskan sebagai pengampu mata kuliah dengan bidang keahlian yang sesuai dengan kompetensi inti program studi yang diakreditasi.</t>
        </r>
      </text>
    </comment>
    <comment ref="D59" authorId="0" shapeId="0" xr:uid="{00000000-0006-0000-0000-00001E000000}">
      <text>
        <r>
          <rPr>
            <sz val="12"/>
            <color rgb="FF000000"/>
            <rFont val="Calibri"/>
            <family val="2"/>
          </rPr>
          <t xml:space="preserve">Nilai:
</t>
        </r>
        <r>
          <rPr>
            <sz val="12"/>
            <color rgb="FF000000"/>
            <rFont val="Calibri"/>
            <family val="2"/>
          </rPr>
          <t xml:space="preserve">4.    Jika RI ≥ a , maka Skor = 4
</t>
        </r>
        <r>
          <rPr>
            <sz val="12"/>
            <color rgb="FF000000"/>
            <rFont val="Calibri"/>
            <family val="2"/>
          </rPr>
          <t xml:space="preserve">3-2. Jika RI &lt;a dan RN ≥ b, maka Skor = 3 + (RI / a)
</t>
        </r>
        <r>
          <rPr>
            <sz val="12"/>
            <color rgb="FF000000"/>
            <rFont val="Calibri"/>
            <family val="2"/>
          </rPr>
          <t xml:space="preserve">      Jika 0 &lt; RI &lt; a dan 0 &lt; RN &lt; b, maka Skor = 2 + (2x(RI/a)) + (RN/b) - 
</t>
        </r>
        <r>
          <rPr>
            <sz val="12"/>
            <color rgb="FF000000"/>
            <rFont val="Calibri"/>
            <family val="2"/>
          </rPr>
          <t xml:space="preserve">      ((RIxRN)/(a x b))
</t>
        </r>
        <r>
          <rPr>
            <sz val="12"/>
            <color rgb="FF000000"/>
            <rFont val="Calibri"/>
            <family val="2"/>
          </rPr>
          <t xml:space="preserve">1-0. Jika RI = 0 dan RN = 0 dan RL ≥ c, maka Skor = 2 
</t>
        </r>
        <r>
          <rPr>
            <sz val="12"/>
            <color rgb="FF000000"/>
            <rFont val="Calibri"/>
            <family val="2"/>
          </rPr>
          <t xml:space="preserve">      Jika RI = 0 dan RN = 0 dan RL &lt; c, maka Skor = (2 x RL) / c 
</t>
        </r>
        <r>
          <rPr>
            <sz val="12"/>
            <color rgb="FF000000"/>
            <rFont val="Calibri"/>
            <family val="2"/>
          </rPr>
          <t xml:space="preserve">
</t>
        </r>
        <r>
          <rPr>
            <sz val="12"/>
            <color rgb="FF000000"/>
            <rFont val="Calibri"/>
            <family val="2"/>
          </rPr>
          <t>RI=NI/3/NDTPS</t>
        </r>
        <r>
          <rPr>
            <sz val="12"/>
            <color rgb="FF000000"/>
            <rFont val="Calibri"/>
            <family val="2"/>
          </rPr>
          <t>　</t>
        </r>
        <r>
          <rPr>
            <sz val="12"/>
            <color rgb="FF000000"/>
            <rFont val="Calibri"/>
            <family val="2"/>
          </rPr>
          <t>,RN=NN/3/NDTPS,</t>
        </r>
        <r>
          <rPr>
            <sz val="12"/>
            <color rgb="FF000000"/>
            <rFont val="Calibri"/>
            <family val="2"/>
          </rPr>
          <t>　</t>
        </r>
        <r>
          <rPr>
            <sz val="12"/>
            <color rgb="FF000000"/>
            <rFont val="Calibri"/>
            <family val="2"/>
          </rPr>
          <t xml:space="preserve">RL=NL/3/NDTPS </t>
        </r>
        <r>
          <rPr>
            <sz val="12"/>
            <color rgb="FF000000"/>
            <rFont val="Calibri"/>
            <family val="2"/>
          </rPr>
          <t>　　</t>
        </r>
        <r>
          <rPr>
            <sz val="12"/>
            <color rgb="FF000000"/>
            <rFont val="Calibri"/>
            <family val="2"/>
          </rPr>
          <t xml:space="preserve">Faktor:a=0,05,b=0,3,c=1 
</t>
        </r>
        <r>
          <rPr>
            <sz val="12"/>
            <color rgb="FF000000"/>
            <rFont val="Calibri"/>
            <family val="2"/>
          </rPr>
          <t xml:space="preserve">
</t>
        </r>
        <r>
          <rPr>
            <sz val="12"/>
            <color rgb="FF000000"/>
            <rFont val="Calibri"/>
            <family val="2"/>
          </rPr>
          <t xml:space="preserve">NI = Jumlah penelitian dengan sumber pembiayaan luar negeri dalam 3 tahun terakhir.
</t>
        </r>
        <r>
          <rPr>
            <sz val="12"/>
            <color rgb="FF000000"/>
            <rFont val="Calibri"/>
            <family val="2"/>
          </rPr>
          <t xml:space="preserve">NN = Jumlah penelitian dengan sumber pembiayaan dalam negeri dalam 3 tahun terakhir.
</t>
        </r>
        <r>
          <rPr>
            <sz val="12"/>
            <color rgb="FF000000"/>
            <rFont val="Calibri"/>
            <family val="2"/>
          </rPr>
          <t xml:space="preserve">NL = Jumlah penelitian dengan sumber pembiayaan PT/ mandiri dalam 3 tahun terakhir.
</t>
        </r>
        <r>
          <rPr>
            <sz val="12"/>
            <color rgb="FF000000"/>
            <rFont val="Calibri"/>
            <family val="2"/>
          </rPr>
          <t>NDTPS = Jumlah dosen tetap yang ditugaskan sebagai pengampu mata kuliah dengan program studi yang diakreditasi.</t>
        </r>
      </text>
    </comment>
    <comment ref="D60" authorId="0" shapeId="0" xr:uid="{00000000-0006-0000-0000-00001F000000}">
      <text>
        <r>
          <rPr>
            <sz val="12"/>
            <color rgb="FF000000"/>
            <rFont val="Calibri"/>
            <family val="2"/>
          </rPr>
          <t xml:space="preserve">Nilai:
</t>
        </r>
        <r>
          <rPr>
            <sz val="12"/>
            <color rgb="FF000000"/>
            <rFont val="Calibri"/>
            <family val="2"/>
          </rPr>
          <t xml:space="preserve">4.    Jika RI ≥ a , maka Skor = 4
</t>
        </r>
        <r>
          <rPr>
            <sz val="12"/>
            <color rgb="FF000000"/>
            <rFont val="Calibri"/>
            <family val="2"/>
          </rPr>
          <t xml:space="preserve">3-2. Jika RI &lt;a dan RN ≥ b, maka Skor = 3 + (RI / a)
</t>
        </r>
        <r>
          <rPr>
            <sz val="12"/>
            <color rgb="FF000000"/>
            <rFont val="Calibri"/>
            <family val="2"/>
          </rPr>
          <t xml:space="preserve">      Jika 0 &lt; RI &lt; a dan 0 &lt; RN &lt; b, maka Skor = 2 + (2x(RI/a)) + (RN/b) - 
</t>
        </r>
        <r>
          <rPr>
            <sz val="12"/>
            <color rgb="FF000000"/>
            <rFont val="Calibri"/>
            <family val="2"/>
          </rPr>
          <t xml:space="preserve">      ((RIxRN)/(a x b))
</t>
        </r>
        <r>
          <rPr>
            <sz val="12"/>
            <color rgb="FF000000"/>
            <rFont val="Calibri"/>
            <family val="2"/>
          </rPr>
          <t xml:space="preserve">1-0. Jika RI = 0 dan RN = 0 dan RL ≥ c, maka Skor = 2 
</t>
        </r>
        <r>
          <rPr>
            <sz val="12"/>
            <color rgb="FF000000"/>
            <rFont val="Calibri"/>
            <family val="2"/>
          </rPr>
          <t xml:space="preserve">      Jika RI = 0 dan RN = 0 dan RL &lt; c, maka Skor = (2 x RL) / c 
</t>
        </r>
        <r>
          <rPr>
            <sz val="12"/>
            <color rgb="FF000000"/>
            <rFont val="Calibri"/>
            <family val="2"/>
          </rPr>
          <t xml:space="preserve">
</t>
        </r>
        <r>
          <rPr>
            <sz val="12"/>
            <color rgb="FF000000"/>
            <rFont val="Calibri"/>
            <family val="2"/>
          </rPr>
          <t>RI=NI/3/NDTPS</t>
        </r>
        <r>
          <rPr>
            <sz val="12"/>
            <color rgb="FF000000"/>
            <rFont val="Calibri"/>
            <family val="2"/>
          </rPr>
          <t>　</t>
        </r>
        <r>
          <rPr>
            <sz val="12"/>
            <color rgb="FF000000"/>
            <rFont val="Calibri"/>
            <family val="2"/>
          </rPr>
          <t>,RN=NN/3/NDTPS,</t>
        </r>
        <r>
          <rPr>
            <sz val="12"/>
            <color rgb="FF000000"/>
            <rFont val="Calibri"/>
            <family val="2"/>
          </rPr>
          <t>　</t>
        </r>
        <r>
          <rPr>
            <sz val="12"/>
            <color rgb="FF000000"/>
            <rFont val="Calibri"/>
            <family val="2"/>
          </rPr>
          <t xml:space="preserve">RL=NL/3/NDTPS </t>
        </r>
        <r>
          <rPr>
            <sz val="12"/>
            <color rgb="FF000000"/>
            <rFont val="Calibri"/>
            <family val="2"/>
          </rPr>
          <t>　　</t>
        </r>
        <r>
          <rPr>
            <sz val="12"/>
            <color rgb="FF000000"/>
            <rFont val="Calibri"/>
            <family val="2"/>
          </rPr>
          <t xml:space="preserve">Faktor:a=0,05,b=0,3,c=1 
</t>
        </r>
        <r>
          <rPr>
            <sz val="12"/>
            <color rgb="FF000000"/>
            <rFont val="Calibri"/>
            <family val="2"/>
          </rPr>
          <t xml:space="preserve">
</t>
        </r>
        <r>
          <rPr>
            <sz val="12"/>
            <color rgb="FF000000"/>
            <rFont val="Calibri"/>
            <family val="2"/>
          </rPr>
          <t xml:space="preserve">NI = Jumlah PkM dengan sumber pembiayaan luar negeri dalam 3 tahun terakhir.
</t>
        </r>
        <r>
          <rPr>
            <sz val="12"/>
            <color rgb="FF000000"/>
            <rFont val="Calibri"/>
            <family val="2"/>
          </rPr>
          <t xml:space="preserve">NN = Jumlah PkM dengan sumber pembiayaan dalam negeri dalam 3 tahun terakhir.
</t>
        </r>
        <r>
          <rPr>
            <sz val="12"/>
            <color rgb="FF000000"/>
            <rFont val="Calibri"/>
            <family val="2"/>
          </rPr>
          <t xml:space="preserve">NL = Jumlah PkM dengan sumber pembiayaan PT/ mandiri dalam 3 tahun terakhir.
</t>
        </r>
        <r>
          <rPr>
            <sz val="12"/>
            <color rgb="FF000000"/>
            <rFont val="Calibri"/>
            <family val="2"/>
          </rPr>
          <t>NDTPS = Jumlah dosen tetap yang ditugaskan sebagai pengampu mata kuliah dengan program studi yang diakreditasi.</t>
        </r>
      </text>
    </comment>
    <comment ref="D61" authorId="0" shapeId="0" xr:uid="{00000000-0006-0000-0000-000020000000}">
      <text>
        <r>
          <rPr>
            <sz val="12"/>
            <color rgb="FF000000"/>
            <rFont val="Calibri"/>
            <family val="2"/>
          </rPr>
          <t xml:space="preserve">Nilai:
</t>
        </r>
        <r>
          <rPr>
            <sz val="12"/>
            <color rgb="FF000000"/>
            <rFont val="Calibri"/>
            <family val="2"/>
          </rPr>
          <t xml:space="preserve">4.    Jika RI ≥ a , maka Skor = 4
</t>
        </r>
        <r>
          <rPr>
            <sz val="12"/>
            <color rgb="FF000000"/>
            <rFont val="Calibri"/>
            <family val="2"/>
          </rPr>
          <t xml:space="preserve">3-2. Jika RI &lt;a dan RN ≥ b, maka Skor = 3 + (RI / a)
</t>
        </r>
        <r>
          <rPr>
            <sz val="12"/>
            <color rgb="FF000000"/>
            <rFont val="Calibri"/>
            <family val="2"/>
          </rPr>
          <t xml:space="preserve">      Jika 0 &lt; RI &lt; a dan 0 &lt; RN &lt; b, maka Skor = 2 + (2x(RI/a)) + (RN/b) - 
</t>
        </r>
        <r>
          <rPr>
            <sz val="12"/>
            <color rgb="FF000000"/>
            <rFont val="Calibri"/>
            <family val="2"/>
          </rPr>
          <t xml:space="preserve">      ((RIxRN)/(a x b))
</t>
        </r>
        <r>
          <rPr>
            <sz val="12"/>
            <color rgb="FF000000"/>
            <rFont val="Calibri"/>
            <family val="2"/>
          </rPr>
          <t xml:space="preserve">1-0. Jika RI = 0 dan RN = 0 dan RL ≥ c, maka Skor = 2 
</t>
        </r>
        <r>
          <rPr>
            <sz val="12"/>
            <color rgb="FF000000"/>
            <rFont val="Calibri"/>
            <family val="2"/>
          </rPr>
          <t xml:space="preserve">      Jika RI = 0 dan RN = 0 dan RL &lt; c, maka Skor = (2 x RL) / c 
</t>
        </r>
        <r>
          <rPr>
            <sz val="12"/>
            <color rgb="FF000000"/>
            <rFont val="Calibri"/>
            <family val="2"/>
          </rPr>
          <t xml:space="preserve">
</t>
        </r>
        <r>
          <rPr>
            <sz val="12"/>
            <color rgb="FF000000"/>
            <rFont val="Calibri"/>
            <family val="2"/>
          </rPr>
          <t xml:space="preserve">RW = (NA1 + NB1 + NC1) / NDTPS ,
</t>
        </r>
        <r>
          <rPr>
            <sz val="12"/>
            <color rgb="FF000000"/>
            <rFont val="Calibri"/>
            <family val="2"/>
          </rPr>
          <t xml:space="preserve">RN = (NA2 + NA3 + NB2 + NC2) / NDTPS , 
</t>
        </r>
        <r>
          <rPr>
            <sz val="12"/>
            <color rgb="FF000000"/>
            <rFont val="Calibri"/>
            <family val="2"/>
          </rPr>
          <t xml:space="preserve">RI = (NA4 + NB3 + NC3) / NDTPS  
</t>
        </r>
        <r>
          <rPr>
            <sz val="12"/>
            <color rgb="FF000000"/>
            <rFont val="Calibri"/>
            <family val="2"/>
          </rPr>
          <t xml:space="preserve">
</t>
        </r>
        <r>
          <rPr>
            <sz val="12"/>
            <color rgb="FF000000"/>
            <rFont val="Calibri"/>
            <family val="2"/>
          </rPr>
          <t xml:space="preserve">Faktor: a = 0,05 ,b=0,5, c=1
</t>
        </r>
        <r>
          <rPr>
            <sz val="12"/>
            <color rgb="FF000000"/>
            <rFont val="Calibri"/>
            <family val="2"/>
          </rPr>
          <t xml:space="preserve">NA1 = Jumlah publikasi di jurnal nasional tidak terakreditasi.
</t>
        </r>
        <r>
          <rPr>
            <sz val="12"/>
            <color rgb="FF000000"/>
            <rFont val="Calibri"/>
            <family val="2"/>
          </rPr>
          <t xml:space="preserve">NA2 = Jumlah publikasi di jurnal nasional terakreditasi.
</t>
        </r>
        <r>
          <rPr>
            <sz val="12"/>
            <color rgb="FF000000"/>
            <rFont val="Calibri"/>
            <family val="2"/>
          </rPr>
          <t xml:space="preserve">NA3 = Jumlah publikasi di jurnal internasional.
</t>
        </r>
        <r>
          <rPr>
            <sz val="12"/>
            <color rgb="FF000000"/>
            <rFont val="Calibri"/>
            <family val="2"/>
          </rPr>
          <t xml:space="preserve">NA4 = Jumlah publikasi di jurnal internasional bereputasi.
</t>
        </r>
        <r>
          <rPr>
            <sz val="12"/>
            <color rgb="FF000000"/>
            <rFont val="Calibri"/>
            <family val="2"/>
          </rPr>
          <t xml:space="preserve">NB1 = Jumlah publikasi di seminar wilayah/lokal/PT.
</t>
        </r>
        <r>
          <rPr>
            <sz val="12"/>
            <color rgb="FF000000"/>
            <rFont val="Calibri"/>
            <family val="2"/>
          </rPr>
          <t xml:space="preserve">NB2 = Jumlah publikasi di seminar nasional.
</t>
        </r>
        <r>
          <rPr>
            <sz val="12"/>
            <color rgb="FF000000"/>
            <rFont val="Calibri"/>
            <family val="2"/>
          </rPr>
          <t xml:space="preserve">NB3 = Jumlah publikasi di seminar internasional.
</t>
        </r>
        <r>
          <rPr>
            <sz val="12"/>
            <color rgb="FF000000"/>
            <rFont val="Calibri"/>
            <family val="2"/>
          </rPr>
          <t xml:space="preserve">NC1 = Jumlah pagelaran/pameran/presentasi dalam forum di tingkat wilayah.
</t>
        </r>
        <r>
          <rPr>
            <sz val="12"/>
            <color rgb="FF000000"/>
            <rFont val="Calibri"/>
            <family val="2"/>
          </rPr>
          <t xml:space="preserve">NC2 = Jumlah pagelaran/pameran/presentasi dalam forum di tingkat nasional.
</t>
        </r>
        <r>
          <rPr>
            <sz val="12"/>
            <color rgb="FF000000"/>
            <rFont val="Calibri"/>
            <family val="2"/>
          </rPr>
          <t xml:space="preserve">NC3 = Jumlah pagelaran/pameran/presentasi dalam forum di tingkat internasional.
</t>
        </r>
        <r>
          <rPr>
            <sz val="12"/>
            <color rgb="FF000000"/>
            <rFont val="Calibri"/>
            <family val="2"/>
          </rPr>
          <t>NDTPS = Jumlah dosen tetap yang ditugaskan sebagai pengampu mata kuliah dengan bidang keahlian yang sesuai dengan kompetensi inti program studi yang diakreditasi.</t>
        </r>
      </text>
    </comment>
    <comment ref="D62" authorId="0" shapeId="0" xr:uid="{00000000-0006-0000-0000-000021000000}">
      <text>
        <r>
          <rPr>
            <sz val="12"/>
            <color rgb="FF000000"/>
            <rFont val="Calibri"/>
            <family val="2"/>
          </rPr>
          <t xml:space="preserve">Nilai:
</t>
        </r>
        <r>
          <rPr>
            <sz val="10"/>
            <color rgb="FF000000"/>
            <rFont val="Calibri"/>
            <family val="2"/>
          </rPr>
          <t xml:space="preserve">4. Jika RS ≥ 0,5 , maka Skor = 4 . 
</t>
        </r>
        <r>
          <rPr>
            <sz val="10"/>
            <color rgb="FF000000"/>
            <rFont val="Calibri"/>
            <family val="2"/>
          </rPr>
          <t xml:space="preserve">3-2. Jika RS &lt; 0,5 , maka Skor = 2 + (4 x RS). 
</t>
        </r>
        <r>
          <rPr>
            <sz val="10"/>
            <color rgb="FF000000"/>
            <rFont val="Calibri"/>
            <family val="2"/>
          </rPr>
          <t xml:space="preserve">1-0 Tidak ada Skor kurang dari 2. 
</t>
        </r>
        <r>
          <rPr>
            <sz val="10"/>
            <color rgb="FF000000"/>
            <rFont val="Calibri"/>
            <family val="2"/>
          </rPr>
          <t xml:space="preserve">
</t>
        </r>
        <r>
          <rPr>
            <sz val="10"/>
            <color rgb="FF000000"/>
            <rFont val="Calibri"/>
            <family val="2"/>
          </rPr>
          <t xml:space="preserve">RS = NAS / NDTPS
</t>
        </r>
        <r>
          <rPr>
            <sz val="10"/>
            <color rgb="FF000000"/>
            <rFont val="Calibri"/>
            <family val="2"/>
          </rPr>
          <t xml:space="preserve">NAS = jumlah artikel yang disitasi.
</t>
        </r>
        <r>
          <rPr>
            <sz val="10"/>
            <color rgb="FF000000"/>
            <rFont val="Calibri"/>
            <family val="2"/>
          </rPr>
          <t xml:space="preserve">NDTPS = Jumlah dosen tetap yang ditugaskan sebagai pengampu mata kuliah dengan bidang keahlian yang sesuai dengan kompetensi inti program studi yang diakreditasi. 
</t>
        </r>
      </text>
    </comment>
    <comment ref="D63" authorId="0" shapeId="0" xr:uid="{00000000-0006-0000-0000-000022000000}">
      <text>
        <r>
          <rPr>
            <sz val="12"/>
            <color rgb="FF000000"/>
            <rFont val="Calibri"/>
            <family val="2"/>
          </rPr>
          <t xml:space="preserve">Nilai:
</t>
        </r>
        <r>
          <rPr>
            <sz val="12"/>
            <color rgb="FF000000"/>
            <rFont val="Calibri"/>
            <family val="2"/>
          </rPr>
          <t xml:space="preserve">4. Jika RLP ≥ 1 , maka Skor 4 
</t>
        </r>
        <r>
          <rPr>
            <sz val="12"/>
            <color rgb="FF000000"/>
            <rFont val="Calibri"/>
            <family val="2"/>
          </rPr>
          <t xml:space="preserve">3-2. Jika RLP &lt; 1, maka Skor = 2 + (2 x RLP) 
</t>
        </r>
        <r>
          <rPr>
            <sz val="12"/>
            <color rgb="FF000000"/>
            <rFont val="Calibri"/>
            <family val="2"/>
          </rPr>
          <t xml:space="preserve">1-0 Tidak ada Skor kurang dari 2.
</t>
        </r>
        <r>
          <rPr>
            <sz val="12"/>
            <color rgb="FF000000"/>
            <rFont val="Calibri"/>
            <family val="2"/>
          </rPr>
          <t xml:space="preserve">
</t>
        </r>
        <r>
          <rPr>
            <sz val="12"/>
            <color rgb="FF000000"/>
            <rFont val="Calibri"/>
            <family val="2"/>
          </rPr>
          <t xml:space="preserve">RLP = (2 x (NA + NB + NC) + ND) / NDTPS
</t>
        </r>
        <r>
          <rPr>
            <sz val="12"/>
            <color rgb="FF000000"/>
            <rFont val="Calibri"/>
            <family val="2"/>
          </rPr>
          <t xml:space="preserve">NA = Jumlah luaran penelitian/PkM yang mendapat pengakuan HKI (Paten, Paten Sederhana)
</t>
        </r>
        <r>
          <rPr>
            <sz val="12"/>
            <color rgb="FF000000"/>
            <rFont val="Calibri"/>
            <family val="2"/>
          </rPr>
          <t xml:space="preserve">NB = Jumlah luaran penelitian/PkM yang mendapat pengakuan HKI (Hak Cipta, Desain Produk Industri, Perlindungan Varietas Tanaman, Desain Tata Letak Sirkuit Terpadu, dll.)
</t>
        </r>
        <r>
          <rPr>
            <sz val="12"/>
            <color rgb="FF000000"/>
            <rFont val="Calibri"/>
            <family val="2"/>
          </rPr>
          <t xml:space="preserve">NC = Jumlah luaran penelitian/PkM dalam bentuk Teknologi Tepat Guna, Produk (Produk Terstandarisasi, Produk Tersertifikasi), Karya Seni, Rekayasa Sosial.
</t>
        </r>
        <r>
          <rPr>
            <sz val="12"/>
            <color rgb="FF000000"/>
            <rFont val="Calibri"/>
            <family val="2"/>
          </rPr>
          <t xml:space="preserve">ND = Jumlah luaran penelitian/PkM yang diterbitkan dalam bentuk Buku ber-ISBN, Book Chapter.
</t>
        </r>
        <r>
          <rPr>
            <sz val="12"/>
            <color rgb="FF000000"/>
            <rFont val="Calibri"/>
            <family val="2"/>
          </rPr>
          <t>NDTPS = Jumlah dosen tetap yang ditugaskan sebagai pengampu mata kuliah dengan bidang keahlian yang sesuai dengan kompetensi inti program studi yang diakreditasi.</t>
        </r>
      </text>
    </comment>
    <comment ref="D64" authorId="0" shapeId="0" xr:uid="{00000000-0006-0000-0000-000023000000}">
      <text>
        <r>
          <rPr>
            <sz val="12"/>
            <color rgb="FF000000"/>
            <rFont val="Calibri"/>
            <family val="2"/>
          </rPr>
          <t xml:space="preserve">Nilai:
</t>
        </r>
        <r>
          <rPr>
            <sz val="12"/>
            <color rgb="FF000000"/>
            <rFont val="Calibri"/>
            <family val="2"/>
          </rPr>
          <t xml:space="preserve">4. UPPS merencanakan dan mengembangkan DTPS mengikuti rencana 
</t>
        </r>
        <r>
          <rPr>
            <sz val="12"/>
            <color rgb="FF000000"/>
            <rFont val="Calibri"/>
            <family val="2"/>
          </rPr>
          <t xml:space="preserve">   pengembangan SDM di perguruan tinggi (Renstra PT) secara konsisten.
</t>
        </r>
        <r>
          <rPr>
            <sz val="12"/>
            <color rgb="FF000000"/>
            <rFont val="Calibri"/>
            <family val="2"/>
          </rPr>
          <t xml:space="preserve">3. UPPS merencanakan dan mengembangkan DTPS mengikuti rencana 
</t>
        </r>
        <r>
          <rPr>
            <sz val="12"/>
            <color rgb="FF000000"/>
            <rFont val="Calibri"/>
            <family val="2"/>
          </rPr>
          <t xml:space="preserve">   pengembangan SDM di perguruan tinggi (Renstra PT).
</t>
        </r>
        <r>
          <rPr>
            <sz val="12"/>
            <color rgb="FF000000"/>
            <rFont val="Calibri"/>
            <family val="2"/>
          </rPr>
          <t xml:space="preserve">2. UPPS mengembangkan DTPS mengikuti rencana pengembangan SDM di 
</t>
        </r>
        <r>
          <rPr>
            <sz val="12"/>
            <color rgb="FF000000"/>
            <rFont val="Calibri"/>
            <family val="2"/>
          </rPr>
          <t xml:space="preserve">   perguruan tinggi (Renstra PT).
</t>
        </r>
        <r>
          <rPr>
            <sz val="12"/>
            <color rgb="FF000000"/>
            <rFont val="Calibri"/>
            <family val="2"/>
          </rPr>
          <t xml:space="preserve">1. UPPS mengembangkan DTPS tidak mengikuti atau tidak sesuai dengan rencana 
</t>
        </r>
        <r>
          <rPr>
            <sz val="12"/>
            <color rgb="FF000000"/>
            <rFont val="Calibri"/>
            <family val="2"/>
          </rPr>
          <t xml:space="preserve">   pengembangan SDM di perguruan tinggi (Renstra PT).
</t>
        </r>
        <r>
          <rPr>
            <sz val="12"/>
            <color rgb="FF000000"/>
            <rFont val="Calibri"/>
            <family val="2"/>
          </rPr>
          <t>0. Perguruan tinggi dan/atau UPPS tidak memiliki rencana pengembangan SDM.</t>
        </r>
      </text>
    </comment>
    <comment ref="D65" authorId="0" shapeId="0" xr:uid="{00000000-0006-0000-0000-000024000000}">
      <text>
        <r>
          <rPr>
            <sz val="12"/>
            <color rgb="FF000000"/>
            <rFont val="Calibri"/>
            <family val="2"/>
          </rPr>
          <t xml:space="preserve">Nilai:
</t>
        </r>
        <r>
          <rPr>
            <sz val="12"/>
            <color rgb="FF000000"/>
            <rFont val="Calibri"/>
            <family val="2"/>
          </rPr>
          <t xml:space="preserve">4. UPPS memiliki tenaga kependidikan yang memenuhi tingkat kecukupan dan 
</t>
        </r>
        <r>
          <rPr>
            <sz val="12"/>
            <color rgb="FF000000"/>
            <rFont val="Calibri"/>
            <family val="2"/>
          </rPr>
          <t xml:space="preserve">   kualifikasi berdasarkan kebutuhan layanan program studi dan mendukung     
</t>
        </r>
        <r>
          <rPr>
            <sz val="12"/>
            <color rgb="FF000000"/>
            <rFont val="Calibri"/>
            <family val="2"/>
          </rPr>
          <t xml:space="preserve">   pelaksanaan akademik, fungsi unit pengelola, serta pengembangan program studi.
</t>
        </r>
        <r>
          <rPr>
            <sz val="12"/>
            <color rgb="FF000000"/>
            <rFont val="Calibri"/>
            <family val="2"/>
          </rPr>
          <t xml:space="preserve">3. UPPS memiliki tenaga kependidikan yang memenuhi tingkat kecukupan dan 
</t>
        </r>
        <r>
          <rPr>
            <sz val="12"/>
            <color rgb="FF000000"/>
            <rFont val="Calibri"/>
            <family val="2"/>
          </rPr>
          <t xml:space="preserve">   kualifikasi berdasarkan kebutuhan layanan program studi dan mendukung 
</t>
        </r>
        <r>
          <rPr>
            <sz val="12"/>
            <color rgb="FF000000"/>
            <rFont val="Calibri"/>
            <family val="2"/>
          </rPr>
          <t xml:space="preserve">   pelaksanaan akademik dan fungsi unit pengelola
</t>
        </r>
        <r>
          <rPr>
            <sz val="12"/>
            <color rgb="FF000000"/>
            <rFont val="Calibri"/>
            <family val="2"/>
          </rPr>
          <t xml:space="preserve">2. UPPS memiliki tenaga kependidikan yang memenuhi tingkat kecukupan dan 
</t>
        </r>
        <r>
          <rPr>
            <sz val="12"/>
            <color rgb="FF000000"/>
            <rFont val="Calibri"/>
            <family val="2"/>
          </rPr>
          <t xml:space="preserve">   kualifikasi berdasarkan kebutuhan layanan program studi dan mendukung 
</t>
        </r>
        <r>
          <rPr>
            <sz val="12"/>
            <color rgb="FF000000"/>
            <rFont val="Calibri"/>
            <family val="2"/>
          </rPr>
          <t xml:space="preserve">   pelaksanaan akademik
</t>
        </r>
        <r>
          <rPr>
            <sz val="12"/>
            <color rgb="FF000000"/>
            <rFont val="Calibri"/>
            <family val="2"/>
          </rPr>
          <t xml:space="preserve">1. UPPS memiliki tenaga kependidikan yang memenuhi tingkat kecukupan dan/atau 
</t>
        </r>
        <r>
          <rPr>
            <sz val="12"/>
            <color rgb="FF000000"/>
            <rFont val="Calibri"/>
            <family val="2"/>
          </rPr>
          <t xml:space="preserve">   kualifikasi berdasarkan kebutuhan layanan program studi dan mendukung 
</t>
        </r>
        <r>
          <rPr>
            <sz val="12"/>
            <color rgb="FF000000"/>
            <rFont val="Calibri"/>
            <family val="2"/>
          </rPr>
          <t xml:space="preserve">   pelaksanaan akademik.
</t>
        </r>
        <r>
          <rPr>
            <sz val="12"/>
            <color rgb="FF000000"/>
            <rFont val="Calibri"/>
            <family val="2"/>
          </rPr>
          <t xml:space="preserve">0. UPPS memiliki tenaga kependidikan yang tidak memenuhi tingkat kecukupan dan 
</t>
        </r>
        <r>
          <rPr>
            <sz val="12"/>
            <color rgb="FF000000"/>
            <rFont val="Calibri"/>
            <family val="2"/>
          </rPr>
          <t xml:space="preserve">   kualifikasi berdasarkan kebutuhan layanan program studi</t>
        </r>
      </text>
    </comment>
    <comment ref="D66" authorId="0" shapeId="0" xr:uid="{00000000-0006-0000-0000-000025000000}">
      <text>
        <r>
          <rPr>
            <sz val="12"/>
            <color rgb="FF000000"/>
            <rFont val="Calibri"/>
            <family val="2"/>
          </rPr>
          <t xml:space="preserve">Nilai:
</t>
        </r>
        <r>
          <rPr>
            <sz val="12"/>
            <color rgb="FF000000"/>
            <rFont val="Calibri"/>
            <family val="2"/>
          </rPr>
          <t xml:space="preserve">4. UPPS memiliki jumlah laboran yang cukup terhadap jumlah laboratorium yang 
</t>
        </r>
        <r>
          <rPr>
            <sz val="12"/>
            <color rgb="FF000000"/>
            <rFont val="Calibri"/>
            <family val="2"/>
          </rPr>
          <t xml:space="preserve">   digunakan program studi, kualifikasinya sesuai dengan laboratorium yang menjadi 
</t>
        </r>
        <r>
          <rPr>
            <sz val="12"/>
            <color rgb="FF000000"/>
            <rFont val="Calibri"/>
            <family val="2"/>
          </rPr>
          <t xml:space="preserve">   tanggungjawabnya, serta bersertifikat laboran dan bersertifikat kompetensi 
</t>
        </r>
        <r>
          <rPr>
            <sz val="12"/>
            <color rgb="FF000000"/>
            <rFont val="Calibri"/>
            <family val="2"/>
          </rPr>
          <t xml:space="preserve">   tertentu sesuai bidang tugasnya.
</t>
        </r>
        <r>
          <rPr>
            <sz val="12"/>
            <color rgb="FF000000"/>
            <rFont val="Calibri"/>
            <family val="2"/>
          </rPr>
          <t xml:space="preserve">3. UPPS memiliki jumlah laboran yang cukup terhadap jumlah laboratorium yang 
</t>
        </r>
        <r>
          <rPr>
            <sz val="12"/>
            <color rgb="FF000000"/>
            <rFont val="Calibri"/>
            <family val="2"/>
          </rPr>
          <t xml:space="preserve">   digunakan program studi, kualifikasinya sesuai dengan laboratorium yang menjadi 
</t>
        </r>
        <r>
          <rPr>
            <sz val="12"/>
            <color rgb="FF000000"/>
            <rFont val="Calibri"/>
            <family val="2"/>
          </rPr>
          <t xml:space="preserve">   tanggungjawabnya, dan bersertifikat laboran atau bersertifikat kompetensi 
</t>
        </r>
        <r>
          <rPr>
            <sz val="12"/>
            <color rgb="FF000000"/>
            <rFont val="Calibri"/>
            <family val="2"/>
          </rPr>
          <t xml:space="preserve">   tertentu sesuai bidang tugasnya.
</t>
        </r>
        <r>
          <rPr>
            <sz val="12"/>
            <color rgb="FF000000"/>
            <rFont val="Calibri"/>
            <family val="2"/>
          </rPr>
          <t xml:space="preserve">2. UPPS memiliki jumlah laboran yang cukup terhadap jumlah laboratorium yang 
</t>
        </r>
        <r>
          <rPr>
            <sz val="12"/>
            <color rgb="FF000000"/>
            <rFont val="Calibri"/>
            <family val="2"/>
          </rPr>
          <t xml:space="preserve">   digunakan program studi dan kualifikasinya sesuai dengan laboratorium yang 
</t>
        </r>
        <r>
          <rPr>
            <sz val="12"/>
            <color rgb="FF000000"/>
            <rFont val="Calibri"/>
            <family val="2"/>
          </rPr>
          <t xml:space="preserve">   menjadi tanggungjawabnya.
</t>
        </r>
        <r>
          <rPr>
            <sz val="12"/>
            <color rgb="FF000000"/>
            <rFont val="Calibri"/>
            <family val="2"/>
          </rPr>
          <t xml:space="preserve">1. UPPS memiliki jumlah laboran yang cukup terhadap jumlah laboratorium yang 
</t>
        </r>
        <r>
          <rPr>
            <sz val="12"/>
            <color rgb="FF000000"/>
            <rFont val="Calibri"/>
            <family val="2"/>
          </rPr>
          <t xml:space="preserve">   digunakan program studi.
</t>
        </r>
        <r>
          <rPr>
            <sz val="12"/>
            <color rgb="FF000000"/>
            <rFont val="Calibri"/>
            <family val="2"/>
          </rPr>
          <t xml:space="preserve">0. UPPS tidak memiliki laboran.
</t>
        </r>
        <r>
          <rPr>
            <sz val="12"/>
            <color rgb="FF000000"/>
            <rFont val="Calibri"/>
            <family val="2"/>
          </rPr>
          <t xml:space="preserve">
</t>
        </r>
      </text>
    </comment>
    <comment ref="D72" authorId="0" shapeId="0" xr:uid="{00000000-0006-0000-0000-000026000000}">
      <text>
        <r>
          <rPr>
            <sz val="12"/>
            <color rgb="FF000000"/>
            <rFont val="Calibri"/>
            <family val="2"/>
          </rPr>
          <t xml:space="preserve">Nilai:
</t>
        </r>
        <r>
          <rPr>
            <sz val="12"/>
            <color rgb="FF000000"/>
            <rFont val="Calibri"/>
            <family val="2"/>
          </rPr>
          <t xml:space="preserve">4. Jika DOP ≥ 20 , maka Skor = 4
</t>
        </r>
        <r>
          <rPr>
            <sz val="12"/>
            <color rgb="FF000000"/>
            <rFont val="Calibri"/>
            <family val="2"/>
          </rPr>
          <t xml:space="preserve">3-0. Jika DOP &lt; 20 , maka Skor = DOP / 5
</t>
        </r>
        <r>
          <rPr>
            <sz val="12"/>
            <color rgb="FF000000"/>
            <rFont val="Calibri"/>
            <family val="2"/>
          </rPr>
          <t xml:space="preserve">
</t>
        </r>
        <r>
          <rPr>
            <sz val="12"/>
            <color rgb="FF000000"/>
            <rFont val="Calibri"/>
            <family val="2"/>
          </rPr>
          <t>DOP = Rata-rata dana operasional pendidikan/mahasiswa/ tahun dalam 3 tahun terakhir (dalam juta rupiah).</t>
        </r>
      </text>
    </comment>
    <comment ref="D73" authorId="0" shapeId="0" xr:uid="{00000000-0006-0000-0000-000027000000}">
      <text>
        <r>
          <rPr>
            <sz val="12"/>
            <color rgb="FF000000"/>
            <rFont val="Calibri"/>
            <family val="2"/>
          </rPr>
          <t xml:space="preserve">Nilai:
</t>
        </r>
        <r>
          <rPr>
            <sz val="12"/>
            <color rgb="FF000000"/>
            <rFont val="Calibri"/>
            <family val="2"/>
          </rPr>
          <t xml:space="preserve">4. Jika DPD ≥ 10 , maka Skor = 4
</t>
        </r>
        <r>
          <rPr>
            <sz val="12"/>
            <color rgb="FF000000"/>
            <rFont val="Calibri"/>
            <family val="2"/>
          </rPr>
          <t xml:space="preserve">3-0. Jika DPD &lt; 10 , maka Skor = (2*DPD)/5
</t>
        </r>
        <r>
          <rPr>
            <sz val="12"/>
            <color rgb="FF000000"/>
            <rFont val="Calibri"/>
            <family val="2"/>
          </rPr>
          <t xml:space="preserve">
</t>
        </r>
        <r>
          <rPr>
            <sz val="12"/>
            <color rgb="FF000000"/>
            <rFont val="Calibri"/>
            <family val="2"/>
          </rPr>
          <t>DPD = Rata-rata dana penelitian DTPS/ tahun dalam 3 tahun terakhir (dalam juta rupiah).</t>
        </r>
      </text>
    </comment>
    <comment ref="D74" authorId="0" shapeId="0" xr:uid="{00000000-0006-0000-0000-000028000000}">
      <text>
        <r>
          <rPr>
            <sz val="12"/>
            <color rgb="FF000000"/>
            <rFont val="Calibri"/>
            <family val="2"/>
          </rPr>
          <t>Nilai:
4. Jika DPkMD ≥ 5 , maka Skor = 4
3-0. Jika DPD &lt; 5 , maka Skor = (4*DPD)/5
DPkMD = Rata-rata dana PkM DTPS/ tahun dalam 3 tahun terakhir (dalam juta rupiah).</t>
        </r>
      </text>
    </comment>
    <comment ref="D75" authorId="0" shapeId="0" xr:uid="{00000000-0006-0000-0000-000029000000}">
      <text>
        <r>
          <rPr>
            <sz val="12"/>
            <color rgb="FF000000"/>
            <rFont val="Calibri"/>
            <family val="2"/>
          </rPr>
          <t xml:space="preserve">Nilai:
</t>
        </r>
        <r>
          <rPr>
            <sz val="12"/>
            <color rgb="FF000000"/>
            <rFont val="Calibri"/>
            <family val="2"/>
          </rPr>
          <t xml:space="preserve">4. Persentase realisasi dana untuk investasi SDM serta Sarana dan Prasarana telah sesuai dengan perencanaan investasi serta melebihi standar pembelajaran, penelitian dan PkM untuk mendukung terciptanya suasana akademik yang sehat dan kondusif.
</t>
        </r>
        <r>
          <rPr>
            <sz val="12"/>
            <color rgb="FF000000"/>
            <rFont val="Calibri"/>
            <family val="2"/>
          </rPr>
          <t xml:space="preserve">3. Persentase realisasi dana untuk investasi SDM serta Sarana dan Prasarana telah sesuai dengan perencanaan investasi serta melebihi standar pembelajaran, penelitian dan PkM.
</t>
        </r>
        <r>
          <rPr>
            <sz val="12"/>
            <color rgb="FF000000"/>
            <rFont val="Calibri"/>
            <family val="2"/>
          </rPr>
          <t xml:space="preserve">2. Persentase realisasi dana untuk investasi SDM serta Sarana dan Prasarana telah sesuai dengan perencanaan investasi serta memenuhi standar pembelajaran, penelitian dan PkM.
</t>
        </r>
        <r>
          <rPr>
            <sz val="12"/>
            <color rgb="FF000000"/>
            <rFont val="Calibri"/>
            <family val="2"/>
          </rPr>
          <t xml:space="preserve">1. Persentase realisasi dana untuk investasi SDM serta Sarana dan Prasarana kurang sesuai dengan perencanaan investasi.
</t>
        </r>
        <r>
          <rPr>
            <sz val="12"/>
            <color rgb="FF000000"/>
            <rFont val="Calibri"/>
            <family val="2"/>
          </rPr>
          <t>0. Tidak ada realisasi dana untuk investasi SDM serta Sarana dan Prasarana.</t>
        </r>
      </text>
    </comment>
    <comment ref="D76" authorId="0" shapeId="0" xr:uid="{00000000-0006-0000-0000-00002A000000}">
      <text>
        <r>
          <rPr>
            <sz val="12"/>
            <color rgb="FF000000"/>
            <rFont val="Calibri"/>
            <family val="2"/>
          </rPr>
          <t xml:space="preserve">Nilai:
</t>
        </r>
        <r>
          <rPr>
            <sz val="12"/>
            <color rgb="FF000000"/>
            <rFont val="Calibri"/>
            <family val="2"/>
          </rPr>
          <t xml:space="preserve">4. Dana dapat menjamin keberlangsungan operasional tridharma, pengembangan 3 tahun terakhir serta memiliki kecukupan dana untuk rencana pengembangan 3 tahun ke depan yang didukung oleh sumber pendanaan yang realistis.
</t>
        </r>
        <r>
          <rPr>
            <sz val="12"/>
            <color rgb="FF000000"/>
            <rFont val="Calibri"/>
            <family val="2"/>
          </rPr>
          <t xml:space="preserve">3. Dana dapat menjamin keberlangsungan operasional tridharma serta pengembangan 3 tahun terakhir.
</t>
        </r>
        <r>
          <rPr>
            <sz val="12"/>
            <color rgb="FF000000"/>
            <rFont val="Calibri"/>
            <family val="2"/>
          </rPr>
          <t xml:space="preserve">2. Dana dapat menjamin keberlangsungan operasional tridharma dan sebagian kecil pengembangan.
</t>
        </r>
        <r>
          <rPr>
            <sz val="12"/>
            <color rgb="FF000000"/>
            <rFont val="Calibri"/>
            <family val="2"/>
          </rPr>
          <t xml:space="preserve">1. Dana dapat menjamin keberlangsungan operasional dan tidak ada untuk pengembangan.
</t>
        </r>
        <r>
          <rPr>
            <sz val="12"/>
            <color rgb="FF000000"/>
            <rFont val="Calibri"/>
            <family val="2"/>
          </rPr>
          <t>0. Dana tidak mencukupi untuk keperluan operasional.</t>
        </r>
      </text>
    </comment>
    <comment ref="D77" authorId="0" shapeId="0" xr:uid="{00000000-0006-0000-0000-00002B000000}">
      <text>
        <r>
          <rPr>
            <sz val="12"/>
            <color rgb="FF000000"/>
            <rFont val="Calibri"/>
            <family val="2"/>
          </rPr>
          <t xml:space="preserve">Nilai:
</t>
        </r>
        <r>
          <rPr>
            <sz val="12"/>
            <color rgb="FF000000"/>
            <rFont val="Calibri"/>
            <family val="2"/>
          </rPr>
          <t xml:space="preserve">4. UPPS menyediakan sarana dan prasarana yang mutakhir serta aksesibiltas yang cukup untuk menjamin pencapaian capaian pembelajaran dan meningkatkan suasana akademik.
</t>
        </r>
        <r>
          <rPr>
            <sz val="12"/>
            <color rgb="FF000000"/>
            <rFont val="Calibri"/>
            <family val="2"/>
          </rPr>
          <t xml:space="preserve">3. UPPS menyediakan sarana dan prasarana serta aksesibiltas yang cukup untuk menjamin pencapaian capaian pembelajaran dan meningkatkan suasana akademik.
</t>
        </r>
        <r>
          <rPr>
            <sz val="12"/>
            <color rgb="FF000000"/>
            <rFont val="Calibri"/>
            <family val="2"/>
          </rPr>
          <t xml:space="preserve">2. UPPS menyediakan sarana dan prasarana serta aksesibiltas yang cukup untuk menjamin pencapaian capaian pembelajaran.
</t>
        </r>
        <r>
          <rPr>
            <sz val="12"/>
            <color rgb="FF000000"/>
            <rFont val="Calibri"/>
            <family val="2"/>
          </rPr>
          <t xml:space="preserve">1. UPPS menyediakan sarana dan prasarana serta aksesibiltas yang tidak cukup untuk menjamin pencapaian capaian pembelajaran.
</t>
        </r>
        <r>
          <rPr>
            <sz val="12"/>
            <color rgb="FF000000"/>
            <rFont val="Calibri"/>
            <family val="2"/>
          </rPr>
          <t>0. UPPS tidak memiliki sarana dan prasarana.</t>
        </r>
      </text>
    </comment>
    <comment ref="D83" authorId="0" shapeId="0" xr:uid="{00000000-0006-0000-0000-00002C000000}">
      <text>
        <r>
          <rPr>
            <sz val="12"/>
            <color rgb="FF000000"/>
            <rFont val="Calibri"/>
            <family val="2"/>
          </rPr>
          <t xml:space="preserve">Nilai :
</t>
        </r>
        <r>
          <rPr>
            <sz val="12"/>
            <color rgb="FF000000"/>
            <rFont val="Calibri"/>
            <family val="2"/>
          </rPr>
          <t xml:space="preserve">4. Evaluasi dan pemutakhiran kurikulum secara berkala tiap 4 s.d. 5 tahun yang melibatkan pemangku kepentingan internal dan eksternal, serta direview oleh pakar bidang ilmu program studi, industri, asosiasi, serta sesuai perkembangan ipteks dan kebutuhan pengguna.
</t>
        </r>
        <r>
          <rPr>
            <sz val="12"/>
            <color rgb="FF000000"/>
            <rFont val="Calibri"/>
            <family val="2"/>
          </rPr>
          <t xml:space="preserve">3. Evaluasi dan pemutakhiran kurikulum secara berkala tiap 4 s.d. 5 tahun yang melibatkan pemangku kepentingan internal dan eksternal.
</t>
        </r>
        <r>
          <rPr>
            <sz val="12"/>
            <color rgb="FF000000"/>
            <rFont val="Calibri"/>
            <family val="2"/>
          </rPr>
          <t xml:space="preserve">2. Evaluasi dan pemutakhiran kurikulum melibatkan pemangku kepentingan internal.
</t>
        </r>
        <r>
          <rPr>
            <sz val="12"/>
            <color rgb="FF000000"/>
            <rFont val="Calibri"/>
            <family val="2"/>
          </rPr>
          <t xml:space="preserve">1. Evaluasi dan pemutakhiran kurikulum tidak melibatkan seluruh pemangku kepentingan internal.
</t>
        </r>
        <r>
          <rPr>
            <sz val="12"/>
            <color rgb="FF000000"/>
            <rFont val="Calibri"/>
            <family val="2"/>
          </rPr>
          <t>0. Evaluasi dan pemutakhiran kurikulum dilakukan oleh dosen program studi.</t>
        </r>
      </text>
    </comment>
    <comment ref="D84" authorId="0" shapeId="0" xr:uid="{00000000-0006-0000-0000-00002D000000}">
      <text>
        <r>
          <rPr>
            <sz val="12"/>
            <color rgb="FF000000"/>
            <rFont val="Calibri"/>
            <family val="2"/>
          </rPr>
          <t xml:space="preserve">Nilai :
</t>
        </r>
        <r>
          <rPr>
            <sz val="12"/>
            <color rgb="FF000000"/>
            <rFont val="Calibri"/>
            <family val="2"/>
          </rPr>
          <t xml:space="preserve">4. 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
</t>
        </r>
        <r>
          <rPr>
            <sz val="12"/>
            <color rgb="FF000000"/>
            <rFont val="Calibri"/>
            <family val="2"/>
          </rPr>
          <t xml:space="preserve">3. Capaian pembelajaran diturunkan dari profil lulusan, memenuhi level KKNI, dan dimutakhirkan secara berkala tiap 4 s.d. 5 tahun sesuai perkembangan ipteks atau kebutuhan pengguna.
</t>
        </r>
        <r>
          <rPr>
            <sz val="12"/>
            <color rgb="FF000000"/>
            <rFont val="Calibri"/>
            <family val="2"/>
          </rPr>
          <t xml:space="preserve">2. Capaian pembelajaran diturunkan dari profil lulusan dan memenuhi level KKNI.
</t>
        </r>
        <r>
          <rPr>
            <sz val="12"/>
            <color rgb="FF000000"/>
            <rFont val="Calibri"/>
            <family val="2"/>
          </rPr>
          <t xml:space="preserve">1. Capaian pembelajaran diturunkan dari profil lulusan dan tidak memenuhi level KKNI.
</t>
        </r>
        <r>
          <rPr>
            <sz val="12"/>
            <color rgb="FF000000"/>
            <rFont val="Calibri"/>
            <family val="2"/>
          </rPr>
          <t>0. Capaian pembelajaran tidak diturunkan dari rofil lulusan dan tidak memenuhi level KKNI.</t>
        </r>
      </text>
    </comment>
    <comment ref="D85" authorId="0" shapeId="0" xr:uid="{00000000-0006-0000-0000-00002E000000}">
      <text>
        <r>
          <rPr>
            <sz val="12"/>
            <color rgb="FF000000"/>
            <rFont val="Calibri"/>
            <family val="2"/>
          </rPr>
          <t xml:space="preserve">Nilai : 
</t>
        </r>
        <r>
          <rPr>
            <sz val="12"/>
            <color rgb="FF000000"/>
            <rFont val="Calibri"/>
            <family val="2"/>
          </rPr>
          <t xml:space="preserve">4. Struktur kurikulum memuat keterkaitan antara matakuliah dengan capaian pembelajaran lulusan yang digambarkan dalam peta kurikulum yang jelas, capaian pembelajaran lulusan dipenuhi oleh seluruh capaian pembelajaran matakuliah, serta tidak ada capaian pembelajaran matakuliah yang tidak mendukung capaian pembelajaran lulusan.
</t>
        </r>
        <r>
          <rPr>
            <sz val="12"/>
            <color rgb="FF000000"/>
            <rFont val="Calibri"/>
            <family val="2"/>
          </rPr>
          <t xml:space="preserve">3. Struktur kurikulum memuat keterkaitan antara matakuliah dengan capaian pembelajaran lulusan yang digambarkan dalam peta kurikulum yang jelas, capaian pembelajaran lulusan dipenuhi oleh seluruh capaian pembelajaran matakuliah.
</t>
        </r>
        <r>
          <rPr>
            <sz val="12"/>
            <color rgb="FF000000"/>
            <rFont val="Calibri"/>
            <family val="2"/>
          </rPr>
          <t xml:space="preserve">2. Struktur kurikulum memuat keterkaitan antara matakuliah dengan capaian pembelajaran lulusan yang digambarkan dalam peta kurikulum yang jelas.
</t>
        </r>
        <r>
          <rPr>
            <sz val="12"/>
            <color rgb="FF000000"/>
            <rFont val="Calibri"/>
            <family val="2"/>
          </rPr>
          <t xml:space="preserve">1. Struktur kurikulum tidak sesuai dengan capaian pembelajaran lulusan.
</t>
        </r>
        <r>
          <rPr>
            <sz val="12"/>
            <color rgb="FF000000"/>
            <rFont val="Calibri"/>
            <family val="2"/>
          </rPr>
          <t xml:space="preserve">0. Tidak ada Skor kurang dari 1.
</t>
        </r>
      </text>
    </comment>
    <comment ref="D86" authorId="0" shapeId="0" xr:uid="{00000000-0006-0000-0000-00002F000000}">
      <text>
        <r>
          <rPr>
            <sz val="12"/>
            <color rgb="FF000000"/>
            <rFont val="Calibri"/>
            <family val="2"/>
          </rPr>
          <t xml:space="preserve">Nilai : 
</t>
        </r>
        <r>
          <rPr>
            <sz val="12"/>
            <color rgb="FF000000"/>
            <rFont val="Calibri"/>
            <family val="2"/>
          </rPr>
          <t xml:space="preserve">4. Terpenuhinya karakteristik proses pembelajaran program studi yang mencakup seluruh sifat, dan telah menghasilkan profil lulusan yang sesuai dengan capaian pembelajaran.
</t>
        </r>
        <r>
          <rPr>
            <sz val="12"/>
            <color rgb="FF000000"/>
            <rFont val="Calibri"/>
            <family val="2"/>
          </rPr>
          <t xml:space="preserve">3. Terpenuhinya karakteristik proses pembelajaran program studi yang berpusat pada mahasiswa, dan telah menghasilkan profil lulusan yang sesuai dengan capaian pembelajaran.
</t>
        </r>
        <r>
          <rPr>
            <sz val="12"/>
            <color rgb="FF000000"/>
            <rFont val="Calibri"/>
            <family val="2"/>
          </rPr>
          <t xml:space="preserve">2. Karakteristik proses pembelajaran program studi berpusat pada mahasiswa yang diterapkan pada minimal 50% matakuliah.
</t>
        </r>
        <r>
          <rPr>
            <sz val="12"/>
            <color rgb="FF000000"/>
            <rFont val="Calibri"/>
            <family val="2"/>
          </rPr>
          <t xml:space="preserve">1. Karakteristik proses pembelajaran program studi belum berpusat pada mahasiswa.
</t>
        </r>
        <r>
          <rPr>
            <sz val="12"/>
            <color rgb="FF000000"/>
            <rFont val="Calibri"/>
            <family val="2"/>
          </rPr>
          <t>0. Tidak ada Skor kurang dari 1.</t>
        </r>
      </text>
    </comment>
    <comment ref="D87" authorId="0" shapeId="0" xr:uid="{00000000-0006-0000-0000-000030000000}">
      <text>
        <r>
          <rPr>
            <sz val="12"/>
            <color rgb="FF000000"/>
            <rFont val="Calibri"/>
            <family val="2"/>
          </rPr>
          <t xml:space="preserve">Nilai :
</t>
        </r>
        <r>
          <rPr>
            <sz val="12"/>
            <color rgb="FF000000"/>
            <rFont val="Calibri"/>
            <family val="2"/>
          </rPr>
          <t xml:space="preserve">4. Dokumen RPS mencakup target capaian pembelajaran, bahan kajian, metode pembelajaran, waktu dan tahapan, asesmen hasil capaian pembelajaran. RPS ditinjau dan disesuaikan secara berkala serta dapat diakses oleh mahasiswa, dilaksanakan secara konsisten.
</t>
        </r>
        <r>
          <rPr>
            <sz val="12"/>
            <color rgb="FF000000"/>
            <rFont val="Calibri"/>
            <family val="2"/>
          </rPr>
          <t xml:space="preserve">3. Dokumen RPS mencakup target capaian pembelajaran, bahan kajian, metode pembelajaran, waktu dan tahapan, asesmen hasil capaian pembelajaran. RPS ditinjau dan disesuaikan secara berkala serta dapat diakses oleh mahasiswa.
</t>
        </r>
        <r>
          <rPr>
            <sz val="12"/>
            <color rgb="FF000000"/>
            <rFont val="Calibri"/>
            <family val="2"/>
          </rPr>
          <t xml:space="preserve">2. Dokumen RPS mencakup target capaian pembelajaran, bahan kajian, metode pembelajaran, waktu dan tahapan, asesmen hasil capaian pembelajaran. RPS ditinjau dan disesuaikan secara berkala.
</t>
        </r>
        <r>
          <rPr>
            <sz val="12"/>
            <color rgb="FF000000"/>
            <rFont val="Calibri"/>
            <family val="2"/>
          </rPr>
          <t xml:space="preserve">1. Dokumen RPS mencakup target capaian pembelajaran, bahan kajian, metode pembelajaran, waktu dan tahapan, asesmen hasil capaian pembelajaran atau tidak semua matakuliah memiliki RPS.
</t>
        </r>
        <r>
          <rPr>
            <sz val="12"/>
            <color rgb="FF000000"/>
            <rFont val="Calibri"/>
            <family val="2"/>
          </rPr>
          <t>0. Tidak memiliki dokumen RPS.</t>
        </r>
      </text>
    </comment>
    <comment ref="D88" authorId="0" shapeId="0" xr:uid="{00000000-0006-0000-0000-000031000000}">
      <text>
        <r>
          <rPr>
            <sz val="12"/>
            <color rgb="FF000000"/>
            <rFont val="Calibri"/>
            <family val="2"/>
          </rPr>
          <t>Nilai:
4. Isi materi pembelajaran sesuai dengan RPS, memiliki kedalaman dan keluasan yang relevan untuk mencapai capaian pembelajaran lulusan, serta ditinjau ulang secara berkala.
3. Isi materi pembelajaran sesuai dengan RPS, memiliki kedalaman dan keluasan yang relevan untuk mencapai capaian pembelajaran lulusan.
2. Isi materi pembelajaran memiliki kedalaman dan keluasan sesuai dengan capaian pembelajaran lulusan.
1. Isi materi pembelajaran memiliki kedalaman dan keluasan namun sebagian tidak sesuai dengan capaian pembelajaran lulusan.
0. Isi materi pembelajaran tidak sesuai dengan capaian pembelajaran lulusan.</t>
        </r>
      </text>
    </comment>
    <comment ref="D89" authorId="0" shapeId="0" xr:uid="{00000000-0006-0000-0000-000032000000}">
      <text>
        <r>
          <rPr>
            <sz val="12"/>
            <color rgb="FF000000"/>
            <rFont val="Calibri"/>
            <family val="2"/>
          </rPr>
          <t xml:space="preserve">Nilai :
</t>
        </r>
        <r>
          <rPr>
            <sz val="12"/>
            <color rgb="FF000000"/>
            <rFont val="Calibri"/>
            <family val="2"/>
          </rPr>
          <t xml:space="preserve">4. Pelaksanaan pembelajaran berlangsung dalam bentuk interaksi antara dosen, mahasiswa, dan sumber belajar dalam lingkungan belajar tertentu secara on-line dan off-line dalam bentuk audio-visual terdokumentasi.
</t>
        </r>
        <r>
          <rPr>
            <sz val="12"/>
            <color rgb="FF000000"/>
            <rFont val="Calibri"/>
            <family val="2"/>
          </rPr>
          <t xml:space="preserve">3. Pelaksanaan pembelajaran berlangsung dalam bentuk interaksi antara dosen, mahasiswa, dan sumber belajar dalam lingkungan belajar tertentu secara on-line dan off-line
</t>
        </r>
        <r>
          <rPr>
            <sz val="12"/>
            <color rgb="FF000000"/>
            <rFont val="Calibri"/>
            <family val="2"/>
          </rPr>
          <t xml:space="preserve">2. Pelaksanaan pembelajaran berlangsung dalam bentuk interaksi antara dosen, mahasiswa, dan sumber belajar dalam lingkungan belajar tertentu.
</t>
        </r>
        <r>
          <rPr>
            <sz val="12"/>
            <color rgb="FF000000"/>
            <rFont val="Calibri"/>
            <family val="2"/>
          </rPr>
          <t xml:space="preserve">1. Pelaksanaan pembelajaran berlangsung hanya sebagian dalam bentuk interaksi antara dosen, mahasiswa, dan sumber belajar dalam lingkungan belajar tertentu.
</t>
        </r>
        <r>
          <rPr>
            <sz val="12"/>
            <color rgb="FF000000"/>
            <rFont val="Calibri"/>
            <family val="2"/>
          </rPr>
          <t>0. Pelaksanaan pembelajaran tidak berlangsung dalam bentuk interaksi antara dosen dan mahasiswa</t>
        </r>
      </text>
    </comment>
    <comment ref="D90" authorId="0" shapeId="0" xr:uid="{00000000-0006-0000-0000-000033000000}">
      <text>
        <r>
          <rPr>
            <sz val="10"/>
            <color rgb="FF000000"/>
            <rFont val="Calibri"/>
            <family val="2"/>
          </rPr>
          <t>Nilai:
4. 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
3. Memiliki bukti sahih adanya sistem dan pelaksanaan pemantauan proses 
   pembelajaran yang dilaksanakan secara periodik untuk menjamin kesesuaian 
   dengan RPS dalam rangka menjaga mutu proses pembelajaran. Hasil monev 
   terdokumentasi dengan baik.
2. Memiliki bukti sahih adanya sistem dan pelaksanaan pemantauan proses 
   pembelajaran yang dilaksanakan secara periodik untuk mengukur kesesuaian 
   terhadap RPS.
1. Memiliki bukti sahih adanya sistem pemantauan proses pembelajaran namun tidak 
   dilaksanakan secara konsisten.
0. Tidak memiliki bukti sahih adanya sistem dan pelaksanaan pemantauan proses pembelajaran.</t>
        </r>
      </text>
    </comment>
    <comment ref="D91" authorId="0" shapeId="0" xr:uid="{00000000-0006-0000-0000-000034000000}">
      <text>
        <r>
          <rPr>
            <b/>
            <sz val="12"/>
            <color rgb="FF000000"/>
            <rFont val="Calibri"/>
            <family val="2"/>
          </rPr>
          <t>Nilai:
4.</t>
        </r>
        <r>
          <rPr>
            <sz val="12"/>
            <color rgb="FF000000"/>
            <rFont val="Calibri"/>
            <family val="2"/>
          </rPr>
          <t xml:space="preserve"> Terdapat bukti sahih tentang pemenuhan SN Dikti Penelitian pada proses pembelajaran terkait penelitian serta pemenuhan SN Dikti Penelitian pada proses pembelajaran terkait Penelitian.
</t>
        </r>
        <r>
          <rPr>
            <b/>
            <sz val="12"/>
            <color rgb="FF000000"/>
            <rFont val="Calibri"/>
            <family val="2"/>
          </rPr>
          <t>3</t>
        </r>
        <r>
          <rPr>
            <sz val="12"/>
            <color rgb="FF000000"/>
            <rFont val="Calibri"/>
            <family val="2"/>
          </rPr>
          <t xml:space="preserve">. Tidak ada Skor antara 2 dan 4.
</t>
        </r>
        <r>
          <rPr>
            <b/>
            <sz val="12"/>
            <color rgb="FF000000"/>
            <rFont val="Calibri"/>
            <family val="2"/>
          </rPr>
          <t>2</t>
        </r>
        <r>
          <rPr>
            <sz val="12"/>
            <color rgb="FF000000"/>
            <rFont val="Calibri"/>
            <family val="2"/>
          </rPr>
          <t xml:space="preserve">. Terdapat bukti sahih tentang pemenuhan SN Dikti Penelitian pada proses pembelajaran terkait penelitian namun tidak memenuhi SN Dikti Penelitian pada proses pembelajaran terkait penelitian
</t>
        </r>
        <r>
          <rPr>
            <b/>
            <sz val="12"/>
            <color rgb="FF000000"/>
            <rFont val="Calibri"/>
            <family val="2"/>
          </rPr>
          <t>1-0</t>
        </r>
        <r>
          <rPr>
            <sz val="12"/>
            <color rgb="FF000000"/>
            <rFont val="Calibri"/>
            <family val="2"/>
          </rPr>
          <t xml:space="preserve">. Tidak ada Skor kurang dari 2.
</t>
        </r>
      </text>
    </comment>
    <comment ref="D92" authorId="0" shapeId="0" xr:uid="{00000000-0006-0000-0000-000035000000}">
      <text>
        <r>
          <rPr>
            <sz val="12"/>
            <color rgb="FF000000"/>
            <rFont val="Calibri"/>
            <family val="2"/>
          </rPr>
          <t xml:space="preserve">Nilai:
</t>
        </r>
        <r>
          <rPr>
            <sz val="12"/>
            <color rgb="FF000000"/>
            <rFont val="Calibri"/>
            <family val="2"/>
          </rPr>
          <t xml:space="preserve">4. Terdapat bukti sahih tentang pemenuhan SN Dikti PkM pada proses pembelajaran 
</t>
        </r>
        <r>
          <rPr>
            <sz val="12"/>
            <color rgb="FF000000"/>
            <rFont val="Calibri"/>
            <family val="2"/>
          </rPr>
          <t xml:space="preserve">    terkait PkM serta pemenuhan SN Dikti PkM pada proses pembelajaran terkait PkM.
</t>
        </r>
        <r>
          <rPr>
            <sz val="12"/>
            <color rgb="FF000000"/>
            <rFont val="Calibri"/>
            <family val="2"/>
          </rPr>
          <t xml:space="preserve">3. Tidak ada Skor antara 2 dan 4.
</t>
        </r>
        <r>
          <rPr>
            <sz val="12"/>
            <color rgb="FF000000"/>
            <rFont val="Calibri"/>
            <family val="2"/>
          </rPr>
          <t xml:space="preserve">2. Terdapat bukti sahih tentang pemenuhan SN Dikti PkM pada proses pembelajaran 
</t>
        </r>
        <r>
          <rPr>
            <sz val="12"/>
            <color rgb="FF000000"/>
            <rFont val="Calibri"/>
            <family val="2"/>
          </rPr>
          <t xml:space="preserve">    terkait PkM namun tidak memenuhi SN Dikti PkM pada proses pembelajaran terkait 
</t>
        </r>
        <r>
          <rPr>
            <sz val="12"/>
            <color rgb="FF000000"/>
            <rFont val="Calibri"/>
            <family val="2"/>
          </rPr>
          <t xml:space="preserve">    PkM
</t>
        </r>
        <r>
          <rPr>
            <sz val="12"/>
            <color rgb="FF000000"/>
            <rFont val="Calibri"/>
            <family val="2"/>
          </rPr>
          <t xml:space="preserve">1-0. Tidak ada Skor kurang dari 2.
</t>
        </r>
      </text>
    </comment>
    <comment ref="D93" authorId="0" shapeId="0" xr:uid="{00000000-0006-0000-0000-000036000000}">
      <text>
        <r>
          <rPr>
            <sz val="10"/>
            <color rgb="FF000000"/>
            <rFont val="Calibri"/>
            <family val="2"/>
          </rPr>
          <t>Nilai:
4. Terdapat bukti sahih yang menunjukkan metode pembelajaran yang dilaksanakan sesuai dengan capaian pembelajaran yang direncanakan pada 75% s.d. 100% mata   kuliah.
3. Terdapat bukti sahih yang menunjukkan metode pembelajaran yang dilaksanakan  sesuai dengan capaian pembelajaran yang direncanakan pada 50 s.d. &lt; 75% mata kuliah.
2. Terdapat bukti sahih yang menunjukkan metode pembelajaran yang dilaksanakan  sesuai dengan capaian pembelajaran yang direncanakan pada 25 s.d. &lt; 50% mata  kuliah.
1. Terdapat bukti sahih yang menunjukkan metode pembelajaran yang dilaksanakan  sesuai dengan capaian pembelajaran yang direncanakan pada &lt; 25% mata kuliah.
0. Tidak terdapat bukti sahih yang menunjukkan metode pembelajaran yang 
   dilaksanakan sesuai dengan capaian pembelajaran yang direncanakan</t>
        </r>
      </text>
    </comment>
    <comment ref="D94" authorId="0" shapeId="0" xr:uid="{00000000-0006-0000-0000-000037000000}">
      <text>
        <r>
          <rPr>
            <sz val="12"/>
            <color rgb="FF000000"/>
            <rFont val="Calibri"/>
            <family val="2"/>
          </rPr>
          <t xml:space="preserve">Nilai :
</t>
        </r>
        <r>
          <rPr>
            <sz val="12"/>
            <color rgb="FF000000"/>
            <rFont val="Calibri"/>
            <family val="2"/>
          </rPr>
          <t xml:space="preserve">4. Jika PJP ≥ 50% , maka Skor = 4
</t>
        </r>
        <r>
          <rPr>
            <sz val="12"/>
            <color rgb="FF000000"/>
            <rFont val="Calibri"/>
            <family val="2"/>
          </rPr>
          <t xml:space="preserve">3-0. Jika PJP &lt; 50% , maka Skor = 8 x PJP
</t>
        </r>
        <r>
          <rPr>
            <sz val="12"/>
            <color rgb="FF000000"/>
            <rFont val="Calibri"/>
            <family val="2"/>
          </rPr>
          <t xml:space="preserve">
</t>
        </r>
        <r>
          <rPr>
            <sz val="12"/>
            <color rgb="FF000000"/>
            <rFont val="Calibri"/>
            <family val="2"/>
          </rPr>
          <t xml:space="preserve">JP = Jam pembelajaran praktikum, praktik studio, praktik bengkel, atau praktik lapangan (termasuk KKN) 
</t>
        </r>
        <r>
          <rPr>
            <sz val="12"/>
            <color rgb="FF000000"/>
            <rFont val="Calibri"/>
            <family val="2"/>
          </rPr>
          <t xml:space="preserve">JB = Jam pembelajaran total selama masa pendidikan.
</t>
        </r>
        <r>
          <rPr>
            <sz val="12"/>
            <color rgb="FF000000"/>
            <rFont val="Calibri"/>
            <family val="2"/>
          </rPr>
          <t>PJP = (JP / JB) x 100%</t>
        </r>
      </text>
    </comment>
    <comment ref="D95" authorId="0" shapeId="0" xr:uid="{00000000-0006-0000-0000-000038000000}">
      <text>
        <r>
          <rPr>
            <sz val="12"/>
            <color rgb="FF000000"/>
            <rFont val="Calibri"/>
            <family val="2"/>
          </rPr>
          <t xml:space="preserve">Nilai:
</t>
        </r>
        <r>
          <rPr>
            <sz val="12"/>
            <color rgb="FF000000"/>
            <rFont val="Calibri"/>
            <family val="2"/>
          </rPr>
          <t xml:space="preserve">4. UPPS memiliki bukti sahih tentang sistem dan pelaksanaan monitoring dan 
</t>
        </r>
        <r>
          <rPr>
            <sz val="12"/>
            <color rgb="FF000000"/>
            <rFont val="Calibri"/>
            <family val="2"/>
          </rPr>
          <t xml:space="preserve">   evaluasi proses pembelajaran mencakup karakteristik, perencanaan, pelaksanaan, 
</t>
        </r>
        <r>
          <rPr>
            <sz val="12"/>
            <color rgb="FF000000"/>
            <rFont val="Calibri"/>
            <family val="2"/>
          </rPr>
          <t xml:space="preserve">   proses pembelajaran dan beban belajar mahasiswa yang dilaksanakan secara 
</t>
        </r>
        <r>
          <rPr>
            <sz val="12"/>
            <color rgb="FF000000"/>
            <rFont val="Calibri"/>
            <family val="2"/>
          </rPr>
          <t xml:space="preserve">   konsisten dan ditindak lanjuti.
</t>
        </r>
        <r>
          <rPr>
            <sz val="12"/>
            <color rgb="FF000000"/>
            <rFont val="Calibri"/>
            <family val="2"/>
          </rPr>
          <t xml:space="preserve">3. UPPS memiliki bukti sahih tentang sistem dan pelaksanaan monitoring dan 
</t>
        </r>
        <r>
          <rPr>
            <sz val="12"/>
            <color rgb="FF000000"/>
            <rFont val="Calibri"/>
            <family val="2"/>
          </rPr>
          <t xml:space="preserve">   evaluasi proses pembelajaran mencakup karakteristik, perencanaan, pelaksanaan, 
</t>
        </r>
        <r>
          <rPr>
            <sz val="12"/>
            <color rgb="FF000000"/>
            <rFont val="Calibri"/>
            <family val="2"/>
          </rPr>
          <t xml:space="preserve">   proses pembelajaran dan beban belajar mahasiswa yang dilaksanakan secara 
</t>
        </r>
        <r>
          <rPr>
            <sz val="12"/>
            <color rgb="FF000000"/>
            <rFont val="Calibri"/>
            <family val="2"/>
          </rPr>
          <t xml:space="preserve">   konsisten.
</t>
        </r>
        <r>
          <rPr>
            <sz val="12"/>
            <color rgb="FF000000"/>
            <rFont val="Calibri"/>
            <family val="2"/>
          </rPr>
          <t xml:space="preserve">2. UPPS memiliki bukti sahih tentang sistem dan pelaksanaan monitoring dan 
</t>
        </r>
        <r>
          <rPr>
            <sz val="12"/>
            <color rgb="FF000000"/>
            <rFont val="Calibri"/>
            <family val="2"/>
          </rPr>
          <t xml:space="preserve">   evaluasi proses pembelajaran mencakup karakteristik, perencanaan, pelaksanaan, 
</t>
        </r>
        <r>
          <rPr>
            <sz val="12"/>
            <color rgb="FF000000"/>
            <rFont val="Calibri"/>
            <family val="2"/>
          </rPr>
          <t xml:space="preserve">   proses pembelajaran dan beban belajar mahasiswa.
</t>
        </r>
        <r>
          <rPr>
            <sz val="12"/>
            <color rgb="FF000000"/>
            <rFont val="Calibri"/>
            <family val="2"/>
          </rPr>
          <t xml:space="preserve">1. UPPS telah melaksanakan monitoring dan evaluasi proses pembelajaran 
</t>
        </r>
        <r>
          <rPr>
            <sz val="12"/>
            <color rgb="FF000000"/>
            <rFont val="Calibri"/>
            <family val="2"/>
          </rPr>
          <t xml:space="preserve">   mencakup karakteristik, perencanaan, pelaksanaan, proses pembelajaran dan 
</t>
        </r>
        <r>
          <rPr>
            <sz val="12"/>
            <color rgb="FF000000"/>
            <rFont val="Calibri"/>
            <family val="2"/>
          </rPr>
          <t xml:space="preserve">   beban belajar mahasiswa namun tidak semua didukung bukti sahih.
</t>
        </r>
        <r>
          <rPr>
            <sz val="12"/>
            <color rgb="FF000000"/>
            <rFont val="Calibri"/>
            <family val="2"/>
          </rPr>
          <t xml:space="preserve">0. UPPS tidak melaksanakan monitoring dan evaluasi proses pembelajaran mencakup 
</t>
        </r>
        <r>
          <rPr>
            <sz val="12"/>
            <color rgb="FF000000"/>
            <rFont val="Calibri"/>
            <family val="2"/>
          </rPr>
          <t xml:space="preserve">   karakteristik, perencanaan, pelaksanaan, proses pembelajaran dan beban belajar 
</t>
        </r>
        <r>
          <rPr>
            <sz val="12"/>
            <color rgb="FF000000"/>
            <rFont val="Calibri"/>
            <family val="2"/>
          </rPr>
          <t xml:space="preserve">   mahasiswa.
</t>
        </r>
        <r>
          <rPr>
            <sz val="12"/>
            <color rgb="FF000000"/>
            <rFont val="Calibri"/>
            <family val="2"/>
          </rPr>
          <t xml:space="preserve">  </t>
        </r>
      </text>
    </comment>
    <comment ref="D96" authorId="0" shapeId="0" xr:uid="{00000000-0006-0000-0000-000039000000}">
      <text>
        <r>
          <rPr>
            <sz val="12"/>
            <color rgb="FF000000"/>
            <rFont val="Calibri"/>
            <family val="2"/>
          </rPr>
          <t xml:space="preserve">Nilai:
</t>
        </r>
        <r>
          <rPr>
            <sz val="12"/>
            <color rgb="FF000000"/>
            <rFont val="Calibri"/>
            <family val="2"/>
          </rPr>
          <t xml:space="preserve">4. Terdapat bukti sahih tentang dipenuhinya 5 prinsip penilaian yang dilakukan 
</t>
        </r>
        <r>
          <rPr>
            <sz val="12"/>
            <color rgb="FF000000"/>
            <rFont val="Calibri"/>
            <family val="2"/>
          </rPr>
          <t xml:space="preserve">   secara terintegrasi dan dilengkapi dengan rubrik/portofolio penilaian minimum 70% 
</t>
        </r>
        <r>
          <rPr>
            <sz val="12"/>
            <color rgb="FF000000"/>
            <rFont val="Calibri"/>
            <family val="2"/>
          </rPr>
          <t xml:space="preserve">   jumlah matakuliah.
</t>
        </r>
        <r>
          <rPr>
            <sz val="12"/>
            <color rgb="FF000000"/>
            <rFont val="Calibri"/>
            <family val="2"/>
          </rPr>
          <t xml:space="preserve">3. Terdapat bukti sahih tentang dipenuhinya 5 prinsip penilaian yang dilakukan 
</t>
        </r>
        <r>
          <rPr>
            <sz val="12"/>
            <color rgb="FF000000"/>
            <rFont val="Calibri"/>
            <family val="2"/>
          </rPr>
          <t xml:space="preserve">   secara terintegrasi dan dilengkapi dengan rubrik/portofolio penilaian minimum 50% 
</t>
        </r>
        <r>
          <rPr>
            <sz val="12"/>
            <color rgb="FF000000"/>
            <rFont val="Calibri"/>
            <family val="2"/>
          </rPr>
          <t xml:space="preserve">   jumlah matakuliah.
</t>
        </r>
        <r>
          <rPr>
            <sz val="12"/>
            <color rgb="FF000000"/>
            <rFont val="Calibri"/>
            <family val="2"/>
          </rPr>
          <t xml:space="preserve">2. Terdapat bukti sahih tentang dipenuhinya 5 prinsip penilaian yang dilakukan 
</t>
        </r>
        <r>
          <rPr>
            <sz val="12"/>
            <color rgb="FF000000"/>
            <rFont val="Calibri"/>
            <family val="2"/>
          </rPr>
          <t xml:space="preserve">   secara terintegrasi.
</t>
        </r>
        <r>
          <rPr>
            <sz val="12"/>
            <color rgb="FF000000"/>
            <rFont val="Calibri"/>
            <family val="2"/>
          </rPr>
          <t xml:space="preserve">1. Terdapat bukti sahih tentang dipenuhinya 5 prinsip penilaian yang tidak dilakukan 
</t>
        </r>
        <r>
          <rPr>
            <sz val="12"/>
            <color rgb="FF000000"/>
            <rFont val="Calibri"/>
            <family val="2"/>
          </rPr>
          <t xml:space="preserve">   secara terintegrasi.
</t>
        </r>
        <r>
          <rPr>
            <sz val="12"/>
            <color rgb="FF000000"/>
            <rFont val="Calibri"/>
            <family val="2"/>
          </rPr>
          <t>0. Tidak terdapat bukti sahih tentang dipenuhinya 5 prinsip penilaian.</t>
        </r>
      </text>
    </comment>
    <comment ref="D97" authorId="0" shapeId="0" xr:uid="{00000000-0006-0000-0000-00003A000000}">
      <text>
        <r>
          <rPr>
            <sz val="12"/>
            <color rgb="FF000000"/>
            <rFont val="Calibri"/>
            <family val="2"/>
          </rPr>
          <t xml:space="preserve">Nilai:
</t>
        </r>
        <r>
          <rPr>
            <sz val="12"/>
            <color rgb="FF000000"/>
            <rFont val="Calibri"/>
            <family val="2"/>
          </rPr>
          <t xml:space="preserve">4. Terdapat bukti sahih yang menunjukkan kesesuaian teknik dan instrumen penilaian 
</t>
        </r>
        <r>
          <rPr>
            <sz val="12"/>
            <color rgb="FF000000"/>
            <rFont val="Calibri"/>
            <family val="2"/>
          </rPr>
          <t xml:space="preserve">    terhadap capaian pembelajaran minimum 75% s.d. 100% dari jumlah matakuliah
</t>
        </r>
        <r>
          <rPr>
            <sz val="12"/>
            <color rgb="FF000000"/>
            <rFont val="Calibri"/>
            <family val="2"/>
          </rPr>
          <t xml:space="preserve">3. Terdapat bukti sahih yang menunjukkan kesesuaian teknik dan instrumen penilaian 
</t>
        </r>
        <r>
          <rPr>
            <sz val="12"/>
            <color rgb="FF000000"/>
            <rFont val="Calibri"/>
            <family val="2"/>
          </rPr>
          <t xml:space="preserve">    terhadap capaian pembelajaran minimum 50 s.d. &lt; 75% dari jumlah matakuliah.
</t>
        </r>
        <r>
          <rPr>
            <sz val="12"/>
            <color rgb="FF000000"/>
            <rFont val="Calibri"/>
            <family val="2"/>
          </rPr>
          <t xml:space="preserve">2. Terdapat bukti sahih yang menunjukkan kesesuaian teknik dan instrumen penilaian 
</t>
        </r>
        <r>
          <rPr>
            <sz val="12"/>
            <color rgb="FF000000"/>
            <rFont val="Calibri"/>
            <family val="2"/>
          </rPr>
          <t xml:space="preserve">    terhadap capaian pembelajaran yang dinilai minimum 25 s.d. &lt; 50% dari jumlah 
</t>
        </r>
        <r>
          <rPr>
            <sz val="12"/>
            <color rgb="FF000000"/>
            <rFont val="Calibri"/>
            <family val="2"/>
          </rPr>
          <t xml:space="preserve">    matakuliah.
</t>
        </r>
        <r>
          <rPr>
            <sz val="12"/>
            <color rgb="FF000000"/>
            <rFont val="Calibri"/>
            <family val="2"/>
          </rPr>
          <t xml:space="preserve">1. Terdapat bukti sahih yang menunjukkan kesesuaian teknik dan instrumen penilaian 
</t>
        </r>
        <r>
          <rPr>
            <sz val="12"/>
            <color rgb="FF000000"/>
            <rFont val="Calibri"/>
            <family val="2"/>
          </rPr>
          <t xml:space="preserve">    terhadap capaian pembelajaran yang dinilai &lt; 25% dari jumlah matakuliah.
</t>
        </r>
        <r>
          <rPr>
            <sz val="12"/>
            <color rgb="FF000000"/>
            <rFont val="Calibri"/>
            <family val="2"/>
          </rPr>
          <t xml:space="preserve">0. Tidak terdapat bukti sahih yang menunjukkan kesesuaian teknik dan instrumen 
</t>
        </r>
        <r>
          <rPr>
            <sz val="12"/>
            <color rgb="FF000000"/>
            <rFont val="Calibri"/>
            <family val="2"/>
          </rPr>
          <t xml:space="preserve">    penilaian terhadap capaian pembelajaran.</t>
        </r>
      </text>
    </comment>
    <comment ref="D98" authorId="0" shapeId="0" xr:uid="{00000000-0006-0000-0000-00003B000000}">
      <text>
        <r>
          <rPr>
            <sz val="12"/>
            <color rgb="FF000000"/>
            <rFont val="Calibri"/>
            <family val="2"/>
          </rPr>
          <t xml:space="preserve">Nilai:
</t>
        </r>
        <r>
          <rPr>
            <sz val="12"/>
            <color rgb="FF000000"/>
            <rFont val="Calibri"/>
            <family val="2"/>
          </rPr>
          <t xml:space="preserve">4. Terdapat bukti sahih pelaksanaan penilaian mencakup 7 unsur.
</t>
        </r>
        <r>
          <rPr>
            <sz val="12"/>
            <color rgb="FF000000"/>
            <rFont val="Calibri"/>
            <family val="2"/>
          </rPr>
          <t xml:space="preserve">3. Terdapat bukti sahih pelaksanaan penilaian mencakup minimum unsur 1, 4 dan 6 
</t>
        </r>
        <r>
          <rPr>
            <sz val="12"/>
            <color rgb="FF000000"/>
            <rFont val="Calibri"/>
            <family val="2"/>
          </rPr>
          <t xml:space="preserve">    serta 2 unsur lainnya.
</t>
        </r>
        <r>
          <rPr>
            <sz val="12"/>
            <color rgb="FF000000"/>
            <rFont val="Calibri"/>
            <family val="2"/>
          </rPr>
          <t xml:space="preserve">2. Terdapat bukti sahih pelaksanaan penilaian mencakup minimum unsur 1, 4 dan 6.
</t>
        </r>
        <r>
          <rPr>
            <sz val="12"/>
            <color rgb="FF000000"/>
            <rFont val="Calibri"/>
            <family val="2"/>
          </rPr>
          <t xml:space="preserve">1. Terdapat bukti sahih pelaksanaan penilaian hanya mencakup unsur 6.
</t>
        </r>
        <r>
          <rPr>
            <sz val="12"/>
            <color rgb="FF000000"/>
            <rFont val="Calibri"/>
            <family val="2"/>
          </rPr>
          <t>0. Tidak ada Skor kurang dari 1.</t>
        </r>
      </text>
    </comment>
    <comment ref="D99" authorId="0" shapeId="0" xr:uid="{00000000-0006-0000-0000-00003C000000}">
      <text>
        <r>
          <rPr>
            <sz val="12"/>
            <color rgb="FF000000"/>
            <rFont val="Calibri"/>
            <family val="2"/>
          </rPr>
          <t>Nilai:
4. NMKI &gt; 3
3. NMKI = 2 ... 3
2. NMKI = 1
1-0. Tidak ada skor kurang dari 2.
NMKI = Jumlah mata kuliah yang dikembangkan berdasarkan hasil penelitian/PkM DTPS dalam 3 tahun terakhir.</t>
        </r>
      </text>
    </comment>
    <comment ref="D100" authorId="0" shapeId="0" xr:uid="{00000000-0006-0000-0000-00003D000000}">
      <text>
        <r>
          <rPr>
            <sz val="12"/>
            <color rgb="FF000000"/>
            <rFont val="Calibri"/>
            <family val="2"/>
          </rPr>
          <t xml:space="preserve">Nilai:
</t>
        </r>
        <r>
          <rPr>
            <sz val="12"/>
            <color rgb="FF000000"/>
            <rFont val="Calibri"/>
            <family val="2"/>
          </rPr>
          <t xml:space="preserve">4. Kegiatan ilmiah yang terjadwal dilaksanakan setiap bulan.
</t>
        </r>
        <r>
          <rPr>
            <sz val="12"/>
            <color rgb="FF000000"/>
            <rFont val="Calibri"/>
            <family val="2"/>
          </rPr>
          <t xml:space="preserve">3. Kegiatan ilmiah yang terjadwal dilaksanakan dua s.d tiga bulan sekali.
</t>
        </r>
        <r>
          <rPr>
            <sz val="12"/>
            <color rgb="FF000000"/>
            <rFont val="Calibri"/>
            <family val="2"/>
          </rPr>
          <t xml:space="preserve">2. Kegiatan ilmiah yang terjadwal dilaksanakan empat s.d. enam bulan sekali.
</t>
        </r>
        <r>
          <rPr>
            <sz val="12"/>
            <color rgb="FF000000"/>
            <rFont val="Calibri"/>
            <family val="2"/>
          </rPr>
          <t xml:space="preserve">1. Kegiatan ilmiah yang terjadwal dilaksanakan lebih dari enam bulan sekali.
</t>
        </r>
        <r>
          <rPr>
            <sz val="12"/>
            <color rgb="FF000000"/>
            <rFont val="Calibri"/>
            <family val="2"/>
          </rPr>
          <t>0. Tidak ada Skor kurang dari 1.</t>
        </r>
      </text>
    </comment>
    <comment ref="D101" authorId="0" shapeId="0" xr:uid="{00000000-0006-0000-0000-00003E000000}">
      <text>
        <r>
          <rPr>
            <sz val="12"/>
            <color rgb="FF000000"/>
            <rFont val="Calibri"/>
            <family val="2"/>
          </rPr>
          <t xml:space="preserve">Nilai:
</t>
        </r>
        <r>
          <rPr>
            <sz val="12"/>
            <color rgb="FF000000"/>
            <rFont val="Calibri"/>
            <family val="2"/>
          </rPr>
          <t xml:space="preserve">4. TKM ≥ 75%
</t>
        </r>
        <r>
          <rPr>
            <sz val="12"/>
            <color rgb="FF000000"/>
            <rFont val="Calibri"/>
            <family val="2"/>
          </rPr>
          <t xml:space="preserve">3-1. Jika 25% ≤ TKM &lt; 75% , maka Skor = (8 x TKM) - 2
</t>
        </r>
        <r>
          <rPr>
            <sz val="12"/>
            <color rgb="FF000000"/>
            <rFont val="Calibri"/>
            <family val="2"/>
          </rPr>
          <t xml:space="preserve">0. Jika TKM &lt; 25% , maka Skor = 0
</t>
        </r>
        <r>
          <rPr>
            <sz val="12"/>
            <color rgb="FF000000"/>
            <rFont val="Calibri"/>
            <family val="2"/>
          </rPr>
          <t xml:space="preserve">Tingkat kepuasan pengguna pada aspek:
</t>
        </r>
        <r>
          <rPr>
            <sz val="12"/>
            <color rgb="FF000000"/>
            <rFont val="Calibri"/>
            <family val="2"/>
          </rPr>
          <t xml:space="preserve">TKM1: Reliability; TKM2: Responsiveness; TKM3: Assurance; TKM4: Empathy; TKM5: Tangible.
</t>
        </r>
        <r>
          <rPr>
            <sz val="12"/>
            <color rgb="FF000000"/>
            <rFont val="Calibri"/>
            <family val="2"/>
          </rPr>
          <t xml:space="preserve">Tingkat kepuasan mahasiswa pada aspek ke-i dihitung dengan rumus sebagai berikut: TKMi=(4xai)+(3xbi)+(2xci)+di i=1,2,...,7
</t>
        </r>
        <r>
          <rPr>
            <sz val="12"/>
            <color rgb="FF000000"/>
            <rFont val="Calibri"/>
            <family val="2"/>
          </rPr>
          <t xml:space="preserve">dimana : ai = persentase “Sangat Baik”; bi = persentase “Baik”; ci = persentase “Cukup”; di = persentase “Kurang”.
</t>
        </r>
        <r>
          <rPr>
            <sz val="12"/>
            <color rgb="FF000000"/>
            <rFont val="Calibri"/>
            <family val="2"/>
          </rPr>
          <t xml:space="preserve">
</t>
        </r>
        <r>
          <rPr>
            <sz val="12"/>
            <color rgb="FF000000"/>
            <rFont val="Calibri"/>
            <family val="2"/>
          </rPr>
          <t>TKM = ƩTKMi / 5</t>
        </r>
      </text>
    </comment>
    <comment ref="D102" authorId="0" shapeId="0" xr:uid="{00000000-0006-0000-0000-00003F000000}">
      <text>
        <r>
          <rPr>
            <sz val="12"/>
            <color rgb="FF000000"/>
            <rFont val="Calibri"/>
            <family val="2"/>
          </rPr>
          <t xml:space="preserve">Nilai:
</t>
        </r>
        <r>
          <rPr>
            <sz val="12"/>
            <color rgb="FF000000"/>
            <rFont val="Calibri"/>
            <family val="2"/>
          </rPr>
          <t xml:space="preserve">4. Hasil pengukuran dianalisis dan ditindaklanjuti minimal 2x setiap semester, serta 
</t>
        </r>
        <r>
          <rPr>
            <sz val="12"/>
            <color rgb="FF000000"/>
            <rFont val="Calibri"/>
            <family val="2"/>
          </rPr>
          <t xml:space="preserve">   digunakan untuk perbaikan proses pembelajaran dan menunjukkan peningkatan hasil 
</t>
        </r>
        <r>
          <rPr>
            <sz val="12"/>
            <color rgb="FF000000"/>
            <rFont val="Calibri"/>
            <family val="2"/>
          </rPr>
          <t xml:space="preserve">   pembelajaran.
</t>
        </r>
        <r>
          <rPr>
            <sz val="12"/>
            <color rgb="FF000000"/>
            <rFont val="Calibri"/>
            <family val="2"/>
          </rPr>
          <t xml:space="preserve">3. Hasil pengukuran dianalisis dan ditindaklanjuti setiap semester, serta digunakan 
</t>
        </r>
        <r>
          <rPr>
            <sz val="12"/>
            <color rgb="FF000000"/>
            <rFont val="Calibri"/>
            <family val="2"/>
          </rPr>
          <t xml:space="preserve">   untuk perbaikan proses pembelajaran dan menunjukkan peningkatan hasil 
</t>
        </r>
        <r>
          <rPr>
            <sz val="12"/>
            <color rgb="FF000000"/>
            <rFont val="Calibri"/>
            <family val="2"/>
          </rPr>
          <t xml:space="preserve">   pembelajaran.
</t>
        </r>
        <r>
          <rPr>
            <sz val="12"/>
            <color rgb="FF000000"/>
            <rFont val="Calibri"/>
            <family val="2"/>
          </rPr>
          <t xml:space="preserve">2. Hasil pengukuran dianalisis dan ditindaklanjuti setiap tahun, serta digunakan 
</t>
        </r>
        <r>
          <rPr>
            <sz val="12"/>
            <color rgb="FF000000"/>
            <rFont val="Calibri"/>
            <family val="2"/>
          </rPr>
          <t xml:space="preserve">   untuk perbaikan proses pembelajaran.
</t>
        </r>
        <r>
          <rPr>
            <sz val="12"/>
            <color rgb="FF000000"/>
            <rFont val="Calibri"/>
            <family val="2"/>
          </rPr>
          <t xml:space="preserve">1. Hasil pengukuran dianalisis dan ditindaklanjuti, serta digunakan untuk perbaikan 
</t>
        </r>
        <r>
          <rPr>
            <sz val="12"/>
            <color rgb="FF000000"/>
            <rFont val="Calibri"/>
            <family val="2"/>
          </rPr>
          <t xml:space="preserve">    proses pembelajaran, namun dilakukan secara insidentil.
</t>
        </r>
        <r>
          <rPr>
            <sz val="12"/>
            <color rgb="FF000000"/>
            <rFont val="Calibri"/>
            <family val="2"/>
          </rPr>
          <t xml:space="preserve">0. Tidak dilakukan analisis terhadap pengukuran hasil kepuasan terhadap proses 
</t>
        </r>
        <r>
          <rPr>
            <sz val="12"/>
            <color rgb="FF000000"/>
            <rFont val="Calibri"/>
            <family val="2"/>
          </rPr>
          <t xml:space="preserve">    pembelajaran</t>
        </r>
      </text>
    </comment>
    <comment ref="D108" authorId="0" shapeId="0" xr:uid="{00000000-0006-0000-0000-000040000000}">
      <text>
        <r>
          <rPr>
            <sz val="12"/>
            <color rgb="FF000000"/>
            <rFont val="Calibri"/>
            <family val="2"/>
          </rPr>
          <t xml:space="preserve">Nilai:
</t>
        </r>
        <r>
          <rPr>
            <sz val="12"/>
            <color rgb="FF000000"/>
            <rFont val="Calibri"/>
            <family val="2"/>
          </rPr>
          <t xml:space="preserve">4. UPPS memenuhi 4 unsur relevansi penelitian dosen dan mahasiswa.
</t>
        </r>
        <r>
          <rPr>
            <sz val="12"/>
            <color rgb="FF000000"/>
            <rFont val="Calibri"/>
            <family val="2"/>
          </rPr>
          <t xml:space="preserve">3. UPPS memenuhi unsur 1, 2, dan 3 relevansi penelitian dosen dan mahasiswa.
</t>
        </r>
        <r>
          <rPr>
            <sz val="12"/>
            <color rgb="FF000000"/>
            <rFont val="Calibri"/>
            <family val="2"/>
          </rPr>
          <t xml:space="preserve">2. UPPS memenuhi unsur 1, dan 2 relevansi penelitian dosen dan mahasiswa.
</t>
        </r>
        <r>
          <rPr>
            <sz val="12"/>
            <color rgb="FF000000"/>
            <rFont val="Calibri"/>
            <family val="2"/>
          </rPr>
          <t xml:space="preserve">1. UPPS memenuhi unsur pertama namun penelitian dosen dan mahasiswa tidak sesuai dengan peta jalan.
</t>
        </r>
        <r>
          <rPr>
            <sz val="12"/>
            <color rgb="FF000000"/>
            <rFont val="Calibri"/>
            <family val="2"/>
          </rPr>
          <t>0. UPPS tidak mempunyai peta jalan penelitian dosen dan mahasiswa.</t>
        </r>
      </text>
    </comment>
    <comment ref="D109" authorId="1" shapeId="0" xr:uid="{00000000-0006-0000-0000-000041000000}">
      <text>
        <r>
          <rPr>
            <sz val="10"/>
            <color rgb="FF000000"/>
            <rFont val="Tahoma"/>
            <family val="2"/>
          </rPr>
          <t xml:space="preserve">4: </t>
        </r>
        <r>
          <rPr>
            <sz val="10"/>
            <color rgb="FF000000"/>
            <rFont val="Calibri"/>
            <family val="2"/>
          </rPr>
          <t xml:space="preserve">Jika PPDM ≥ 25%, maka Skor = 4 
</t>
        </r>
        <r>
          <rPr>
            <sz val="10"/>
            <color rgb="FF000000"/>
            <rFont val="Tahoma"/>
            <family val="2"/>
          </rPr>
          <t xml:space="preserve">3-2: </t>
        </r>
        <r>
          <rPr>
            <sz val="10"/>
            <color rgb="FF000000"/>
            <rFont val="Calibri"/>
            <family val="2"/>
          </rPr>
          <t xml:space="preserve">Jika PPDM &lt; 25% , maka Skor = 2 + (8 x PPDM) 
</t>
        </r>
        <r>
          <rPr>
            <sz val="10"/>
            <color rgb="FF000000"/>
            <rFont val="Tahoma"/>
            <family val="2"/>
          </rPr>
          <t xml:space="preserve">1-0: </t>
        </r>
        <r>
          <rPr>
            <sz val="10"/>
            <color rgb="FF000000"/>
            <rFont val="Calibri"/>
            <family val="2"/>
          </rPr>
          <t xml:space="preserve">Tidak ada Skor kurang dari 2. 
</t>
        </r>
        <r>
          <rPr>
            <sz val="10"/>
            <color rgb="FF000000"/>
            <rFont val="Tahoma"/>
            <family val="2"/>
          </rPr>
          <t xml:space="preserve">
</t>
        </r>
        <r>
          <rPr>
            <sz val="10"/>
            <color rgb="FF000000"/>
            <rFont val="Calibri"/>
            <family val="2"/>
          </rPr>
          <t xml:space="preserve">NPM = Jumlah judul penelitian DTPS yang dalam pelaksanaannya melibatkan mahasiswa program studi dalam 3 tahun terakhir. NPD = Jumlah judul penelitian DTPS dalam 3 tahun terakhir.
</t>
        </r>
        <r>
          <rPr>
            <sz val="10"/>
            <color rgb="FF000000"/>
            <rFont val="Calibri"/>
            <family val="2"/>
          </rPr>
          <t xml:space="preserve">PPDM = (NPM / NPD) x 100% 
</t>
        </r>
      </text>
    </comment>
    <comment ref="D116" authorId="0" shapeId="0" xr:uid="{00000000-0006-0000-0000-000042000000}">
      <text>
        <r>
          <rPr>
            <sz val="12"/>
            <color rgb="FF000000"/>
            <rFont val="Calibri"/>
            <family val="2"/>
          </rPr>
          <t xml:space="preserve">Nilai:
4. UPPS memenuhi 4 unsur relevansi PkM dosen dan mahasiswa.
3. UPPS memenuhi unsur 1, 2, dan 3 relevansi PkM dosen dan mahasiswa.
2. UPPS memenuhi unsur 1, dan 2 relevansi PkM dosen dan mahasiswa.
1. UPPS memenuhi unsur pertama namun PkM dosen dan mahasiswa tidak sesuai dengan peta jalan.
0. UPPS tidak mempunyai peta jalan PkM dosen dan mahasiswa.
</t>
        </r>
      </text>
    </comment>
    <comment ref="D117" authorId="0" shapeId="0" xr:uid="{00000000-0006-0000-0000-000043000000}">
      <text>
        <r>
          <rPr>
            <sz val="12"/>
            <color rgb="FF000000"/>
            <rFont val="Calibri"/>
            <family val="2"/>
          </rPr>
          <t>Nilai:
4. Jika PPkMDM ≥ 25%, maka Skor = 4
3-2. Jika PPkMDM &lt; 25% , maka Skor = 2 + (8 x PPDM)
1-0. Tidak ada Skor kurang dari 2.
NPkMM = Jumlah judul PkM DTPS yang dalam pelaksanaannya melibatkan mahasiswa program studi dalam 3 tahun terakhir. 
NPkMD = Jumlah judul PkM DTPS dalam 3 tahun terakhir.
PPkMDM = (NPkMM / NPkMD) x 100%</t>
        </r>
      </text>
    </comment>
    <comment ref="D124" authorId="0" shapeId="0" xr:uid="{00000000-0006-0000-0000-000044000000}">
      <text>
        <r>
          <rPr>
            <sz val="12"/>
            <color rgb="FF000000"/>
            <rFont val="Calibri"/>
            <family val="2"/>
          </rPr>
          <t>Nilai:
4. Analisis capaian pembelajaran lulusan memenuhi 3 aspek.
3. Analisis capaian pembelajaran lulusan memenuhi 2 aspek.
2. Analisis capaian pembelajaran lulusan memenuhi 1 aspek.
1. Analisis capaian pembelajaran lulusan tidak memenuhi ketiga aspek.
0. Tidak dilakukan analisis capaian pembelajaran lulusan.</t>
        </r>
      </text>
    </comment>
    <comment ref="D125" authorId="0" shapeId="0" xr:uid="{00000000-0006-0000-0000-000045000000}">
      <text>
        <r>
          <rPr>
            <sz val="12"/>
            <color rgb="FF000000"/>
            <rFont val="Calibri"/>
            <family val="2"/>
          </rPr>
          <t>Nilai:
4. Jika RIPK ≥ 3.25 maka skor 4
3-2. Jika 2,00 ≤ RIPK &lt; 3,25, maka Skor = ((8 x RIPK) - 6) / 5
1-0. Tidak ada skor kurang dari 2</t>
        </r>
      </text>
    </comment>
    <comment ref="D126" authorId="0" shapeId="0" xr:uid="{00000000-0006-0000-0000-000046000000}">
      <text>
        <r>
          <rPr>
            <sz val="12"/>
            <color rgb="FF000000"/>
            <rFont val="Calibri"/>
            <family val="2"/>
          </rPr>
          <t xml:space="preserve">Nilai:
4. Jika RI ≥ a , maka Skor = 4
3-2. Jika RI &lt; a dan RN ≥ b , maka Skor = 3 + (RI / a)
       Jika 0 &lt; RI &lt; a dan 0 &lt; RN &lt; b , 
       maka Skor = 2 + (2 x (RI/a)) + (RN/b) - ((RI x RN)/(a x b))
1-0. Jika RI = 0 dan RN = 0 dan RW ≥ c , maka Skor = 2
      Jika RI = 0 dan RN = 0 dan RW &lt; c , maka Skor = (2 x RW) / c
RI = NI / NM , RN = NN / NM , RW = NW / NM,     Faktor: a = 0,05% , b = 1% , c = 2% 
NI = Jumlah prestasi akademik internasional.
NN = Jumlah prestasi akademik nasional.
NW = Jumlah prestasi akademik wilayah/lokal.
NM = Jumlah mahasiswa pada saat TS.
</t>
        </r>
      </text>
    </comment>
    <comment ref="D127" authorId="0" shapeId="0" xr:uid="{00000000-0006-0000-0000-000047000000}">
      <text>
        <r>
          <rPr>
            <sz val="12"/>
            <color rgb="FF000000"/>
            <rFont val="Calibri"/>
            <family val="2"/>
          </rPr>
          <t>Nilai:
4. Jika RI ≥ a , maka Skor = 4
3-2. Jika RI &lt; a dan RN ≥ b , maka Skor = 3 + (RI / a)
       Jika 0 &lt; RI &lt; a dan 0 &lt; RN &lt; b , 
       maka Skor = 2 + (2 x (RI/a)) + (RN/b) - ((RI x RN)/(a x b))
1-0. Jika RI = 0 dan RN = 0 dan RW ≥ c , maka Skor = 2
      Jika RI = 0 dan RN = 0 dan RW &lt; c , maka Skor = (2 x RW) / c
RI = NI / NM , RN = NN / NM , RW = NW / NM,     Faktor: a = 0,05% , b = 1% , c = 2% 
NI = Jumlah prestasi non-akademik internasional.
NN = Jumlah prestasi non-akademik nasional.
NW = Jumlah prestasi non-akademik wilayah/lokal.
NM = Jumlah mahasiswa pada saat TS.</t>
        </r>
      </text>
    </comment>
    <comment ref="D128" authorId="0" shapeId="0" xr:uid="{00000000-0006-0000-0000-000048000000}">
      <text>
        <r>
          <rPr>
            <sz val="12"/>
            <color rgb="FF000000"/>
            <rFont val="Calibri"/>
            <family val="2"/>
          </rPr>
          <t>Nilai:
4. Jika 3 ≤ MS ≤ 3,5 , maka Skor = 4
3-1. Jika 3,5 &lt; MS ≤ 5 ,maka Skor = (40 - (8 x MS)) / 3
0. Jika MS &lt; 3 , maka Skor = 0</t>
        </r>
      </text>
    </comment>
    <comment ref="D129" authorId="0" shapeId="0" xr:uid="{00000000-0006-0000-0000-000049000000}">
      <text>
        <r>
          <rPr>
            <sz val="12"/>
            <color rgb="FF000000"/>
            <rFont val="Calibri"/>
            <family val="2"/>
          </rPr>
          <t>Nilai:
4. Jika PTW ≥ 70% , maka Skor = 4
3-1. Jika PTW &lt; 70%, maka Skor = 1 + ((30 x PTW) / 7)
0. Tidak ada Skor kurang dari 1.</t>
        </r>
      </text>
    </comment>
    <comment ref="D130" authorId="0" shapeId="0" xr:uid="{00000000-0006-0000-0000-00004A000000}">
      <text>
        <r>
          <rPr>
            <sz val="12"/>
            <color rgb="FF000000"/>
            <rFont val="Calibri"/>
            <family val="2"/>
          </rPr>
          <t xml:space="preserve">Nilai:
</t>
        </r>
        <r>
          <rPr>
            <sz val="12"/>
            <color rgb="FF000000"/>
            <rFont val="Calibri"/>
            <family val="2"/>
          </rPr>
          <t xml:space="preserve">4. Jika PPS ≥ 85% , maka Skor = 4
</t>
        </r>
        <r>
          <rPr>
            <sz val="12"/>
            <color rgb="FF000000"/>
            <rFont val="Calibri"/>
            <family val="2"/>
          </rPr>
          <t xml:space="preserve">3-1. Jika 30% ≤ PPS &lt; 85% , maka Skor = ((80 x PPSi) - 24) / 11
</t>
        </r>
        <r>
          <rPr>
            <sz val="12"/>
            <color rgb="FF000000"/>
            <rFont val="Calibri"/>
            <family val="2"/>
          </rPr>
          <t>0. Jika PPS &lt; 30%, maka Skor = 0</t>
        </r>
      </text>
    </comment>
    <comment ref="D131" authorId="0" shapeId="0" xr:uid="{00000000-0006-0000-0000-00004B000000}">
      <text>
        <r>
          <rPr>
            <sz val="12"/>
            <color rgb="FF000000"/>
            <rFont val="Calibri"/>
            <family val="2"/>
          </rPr>
          <t>Nilai:
4. Tracer study yang dilakukan UPPS telah mencakup 5 aspek.
3. Tracer study yang dilakukan UPPS telah mencakup 4 aspek.
2. Tracer study yang dilakukan UPPS telah mencakup 3 aspek.
1. Tracer study yang dilakukan UPPS telah mencakup 2 aspek.
0. UPPS tidak melaksanakan tracer study</t>
        </r>
      </text>
    </comment>
    <comment ref="D132" authorId="0" shapeId="0" xr:uid="{00000000-0006-0000-0000-00004C000000}">
      <text>
        <r>
          <rPr>
            <sz val="12"/>
            <color rgb="FF000000"/>
            <rFont val="Calibri"/>
            <family val="2"/>
          </rPr>
          <t>Nilai:
4. Jika WT &lt; 3 bulan, maka Skor = 4.
3-1. Jika 3 ≤ WT ≤ 6, maka Skor = (24 – (4 x WT)) / 3.
0. WT &gt; 6 bulan, maka Skor = 0
Ketentuan persentase responden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terlacak
PJ = Persentase lulusan yang terlacak = (NL / NJ) x 100%
Prmin = Persentase responden minimum</t>
        </r>
      </text>
    </comment>
    <comment ref="D133" authorId="0" shapeId="0" xr:uid="{00000000-0006-0000-0000-00004D000000}">
      <text>
        <r>
          <rPr>
            <sz val="12"/>
            <color rgb="FF000000"/>
            <rFont val="Calibri"/>
            <family val="2"/>
          </rPr>
          <t>Nilai:
4. Jika PBS ≥ 80% , maka Skor = 4
3-0. Jika PBS &lt; 80%, maka Skor = 5 x PBS
Ketentuan persentase responden lulusan:
- untuk program studi dengan jumlah lulusan dalam 3 tahun (TS-4 s.d. TS-2) ≥ 300 orang, maka Prmin = 30%.
- untuk program studi dengan jumlah lulusan dalam 3 tahun (TS-4 s.d. TS-2) &lt; 300 orang, maka Prmin = 50% - ((NL / 300) x 20%)
Jika persentase responden memenuhi ketentuan diatas, maka Skor akhir = Skor.
Jika persentase responden tidak memenuhi ketentuan diatas, maka berlaku penyesuaian sebagai berikut: Skor akhir = (PJ / Prmin) x Skor. NL = Jumlah lulusan dalam 3 tahun (TS-4 s.d. TS-2)
NJ = Jumlah lulusan dalam 3 tahun (TS-4 s.d. TS-2) yang terlacak
PJ = Persentase lulusan yang terlacak = (NL / NJ) x 100%
Prmin = Persentase responden minimum</t>
        </r>
      </text>
    </comment>
    <comment ref="D134" authorId="0" shapeId="0" xr:uid="{00000000-0006-0000-0000-00004E000000}">
      <text>
        <r>
          <rPr>
            <sz val="12"/>
            <color rgb="FF000000"/>
            <rFont val="Calibri"/>
            <family val="2"/>
          </rPr>
          <t xml:space="preserve">Nilai:
</t>
        </r>
        <r>
          <rPr>
            <sz val="12"/>
            <color rgb="FF000000"/>
            <rFont val="Calibri"/>
            <family val="2"/>
          </rPr>
          <t xml:space="preserve">4. Jika RI ≥ a, maka Skor = 4
</t>
        </r>
        <r>
          <rPr>
            <sz val="12"/>
            <color rgb="FF000000"/>
            <rFont val="Calibri"/>
            <family val="2"/>
          </rPr>
          <t xml:space="preserve">3. Jika RI &lt; a dan RN ≥ b , maka Skor = 3 + (RI / a)
</t>
        </r>
        <r>
          <rPr>
            <sz val="12"/>
            <color rgb="FF000000"/>
            <rFont val="Calibri"/>
            <family val="2"/>
          </rPr>
          <t xml:space="preserve">    Jika 0 &lt; RI &lt; a dan 0 &lt; RN &lt; b , maka Skor = 2 + (2 x (RI/a)) + (RN/b) - ((RI x RN)/(a x b))
</t>
        </r>
        <r>
          <rPr>
            <sz val="12"/>
            <color rgb="FF000000"/>
            <rFont val="Calibri"/>
            <family val="2"/>
          </rPr>
          <t xml:space="preserve">1-0. Jika RI = 0 dan RN = 0 dan RW ≥ c , maka Skor = 2
</t>
        </r>
        <r>
          <rPr>
            <sz val="12"/>
            <color rgb="FF000000"/>
            <rFont val="Calibri"/>
            <family val="2"/>
          </rPr>
          <t xml:space="preserve">       Jika RI = 0 dan RN = 0 dan RW &lt; c , maka Skor = (2 x RW) / c
</t>
        </r>
        <r>
          <rPr>
            <sz val="12"/>
            <color rgb="FF000000"/>
            <rFont val="Calibri"/>
            <family val="2"/>
          </rPr>
          <t xml:space="preserve">
</t>
        </r>
        <r>
          <rPr>
            <sz val="12"/>
            <color rgb="FF000000"/>
            <rFont val="Calibri"/>
            <family val="2"/>
          </rPr>
          <t xml:space="preserve">RI = (NI / NL) x 100% , RN = (NN / NL) x 100% , RW = (NW / NL) x 100% Faktor: a = 5% , b = 20% , c = 90% . NI = Jumlah lulusan yang bekerja di badan usaha tingkat multi nasional/internasional.
</t>
        </r>
        <r>
          <rPr>
            <sz val="12"/>
            <color rgb="FF000000"/>
            <rFont val="Calibri"/>
            <family val="2"/>
          </rPr>
          <t xml:space="preserve">NN = Jumlah lulusan yang bekerja di badan usaha tingkat nasional atau berwirausaha yang berizin.
</t>
        </r>
        <r>
          <rPr>
            <sz val="12"/>
            <color rgb="FF000000"/>
            <rFont val="Calibri"/>
            <family val="2"/>
          </rPr>
          <t xml:space="preserve">NW = Jumlah lulusan yang bekerja di badan usaha tingkat wilayah/lokal atau berwirausaha tidak berizin.
</t>
        </r>
        <r>
          <rPr>
            <sz val="12"/>
            <color rgb="FF000000"/>
            <rFont val="Calibri"/>
            <family val="2"/>
          </rPr>
          <t xml:space="preserve">NL = Jumlah lulusan.
</t>
        </r>
        <r>
          <rPr>
            <sz val="12"/>
            <color rgb="FF000000"/>
            <rFont val="Calibri"/>
            <family val="2"/>
          </rPr>
          <t xml:space="preserve">Ketentuan persentase responden lulusan:
</t>
        </r>
        <r>
          <rPr>
            <sz val="12"/>
            <color rgb="FF000000"/>
            <rFont val="Calibri"/>
            <family val="2"/>
          </rPr>
          <t xml:space="preserve">- untuk program studi dengan jumlah lulusan dalam 3 tahun (TS-4 s.d. TS-2) ≥ 300 orang, maka Prmin = 30%.
</t>
        </r>
        <r>
          <rPr>
            <sz val="12"/>
            <color rgb="FF000000"/>
            <rFont val="Calibri"/>
            <family val="2"/>
          </rPr>
          <t xml:space="preserve">- untuk program studi dengan jumlah lulusan dalam 3 tahun (TS-4 s.d. TS-2) &lt; 300 orang, maka Prmin = 50% - ((NL / 300) x 20%)
</t>
        </r>
        <r>
          <rPr>
            <sz val="12"/>
            <color rgb="FF000000"/>
            <rFont val="Calibri"/>
            <family val="2"/>
          </rPr>
          <t xml:space="preserve">Jika persentase responden memenuhi ketentuan diatas, maka Skor akhir = Skor.
</t>
        </r>
        <r>
          <rPr>
            <sz val="12"/>
            <color rgb="FF000000"/>
            <rFont val="Calibri"/>
            <family val="2"/>
          </rPr>
          <t xml:space="preserve">Jika persentase responden tidak memenuhi ketentuan diatas, maka berlaku penyesuaian sebagai berikut: Skor akhir = (PJ / Prmin) x Skor. NL = Jumlah lulusan dalam 3 tahun (TS-4 s.d. TS-2)
</t>
        </r>
        <r>
          <rPr>
            <sz val="12"/>
            <color rgb="FF000000"/>
            <rFont val="Calibri"/>
            <family val="2"/>
          </rPr>
          <t xml:space="preserve">NJ = Jumlah lulusan dalam 3 tahun (TS-4 s.d. TS-2) yang bekerja/berwirausaha
</t>
        </r>
        <r>
          <rPr>
            <sz val="12"/>
            <color rgb="FF000000"/>
            <rFont val="Calibri"/>
            <family val="2"/>
          </rPr>
          <t xml:space="preserve">PJ = Persentase lulusan yang terlacak = (NL / NJ) x 100%
</t>
        </r>
        <r>
          <rPr>
            <sz val="12"/>
            <color rgb="FF000000"/>
            <rFont val="Calibri"/>
            <family val="2"/>
          </rPr>
          <t>Prmin = Persentase responden minimum</t>
        </r>
      </text>
    </comment>
    <comment ref="D135" authorId="0" shapeId="0" xr:uid="{00000000-0006-0000-0000-00004F000000}">
      <text>
        <r>
          <rPr>
            <sz val="12"/>
            <color rgb="FF000000"/>
            <rFont val="Calibri"/>
            <family val="2"/>
          </rPr>
          <t xml:space="preserve">Nilai:
</t>
        </r>
        <r>
          <rPr>
            <sz val="12"/>
            <color rgb="FF000000"/>
            <rFont val="Calibri"/>
            <family val="2"/>
          </rPr>
          <t xml:space="preserve">4-0. Skor = ƩTKi / 7
</t>
        </r>
        <r>
          <rPr>
            <sz val="12"/>
            <color rgb="FF000000"/>
            <rFont val="Calibri"/>
            <family val="2"/>
          </rPr>
          <t xml:space="preserve">
</t>
        </r>
        <r>
          <rPr>
            <sz val="12"/>
            <color rgb="FF000000"/>
            <rFont val="Calibri"/>
            <family val="2"/>
          </rPr>
          <t xml:space="preserve">Tingkat kepuasan pengguna pada aspek:
</t>
        </r>
        <r>
          <rPr>
            <sz val="12"/>
            <color rgb="FF000000"/>
            <rFont val="Calibri"/>
            <family val="2"/>
          </rPr>
          <t xml:space="preserve">TK1 : Etika; TK2 : Keahlian pada bidang ilmu (kompetensi utama); TK3 : Kemampuan berbahasa asing; TK4 : Penggunaan teknologi informasi; TK5 : Kemampuan berkomunikasi; TK6: Kerjasama tim; dan TK7 : Pengembangan diri.
</t>
        </r>
        <r>
          <rPr>
            <sz val="12"/>
            <color rgb="FF000000"/>
            <rFont val="Calibri"/>
            <family val="2"/>
          </rPr>
          <t xml:space="preserve">Tingkat kepuasan aspek ke-i dihitung dengan rumus sebagai berikut:
</t>
        </r>
        <r>
          <rPr>
            <sz val="12"/>
            <color rgb="FF000000"/>
            <rFont val="Calibri"/>
            <family val="2"/>
          </rPr>
          <t xml:space="preserve">TKi=(4xai)+(3xbi)+(2xci)+di i=1,2,...,7
</t>
        </r>
        <r>
          <rPr>
            <sz val="12"/>
            <color rgb="FF000000"/>
            <rFont val="Calibri"/>
            <family val="2"/>
          </rPr>
          <t xml:space="preserve">dimana : ai = persentase “sangat baik”; bi = persentase “baik”; ci = persentase “cukup”; di = persentase “kurang”.
</t>
        </r>
        <r>
          <rPr>
            <sz val="12"/>
            <color rgb="FF000000"/>
            <rFont val="Calibri"/>
            <family val="2"/>
          </rPr>
          <t xml:space="preserve">Ketentuan persentase responden pengguna lulusan:
</t>
        </r>
        <r>
          <rPr>
            <sz val="12"/>
            <color rgb="FF000000"/>
            <rFont val="Calibri"/>
            <family val="2"/>
          </rPr>
          <t xml:space="preserve">- untuk program studi dengan jumlah lulusan dalam 3 tahun (TS-4 s.d. TS-2) ≥ 300 orang, maka Prmin = 30%.
</t>
        </r>
        <r>
          <rPr>
            <sz val="12"/>
            <color rgb="FF000000"/>
            <rFont val="Calibri"/>
            <family val="2"/>
          </rPr>
          <t xml:space="preserve">- untuk program studi dengan jumlah lulusan dalam 3 tahun (TS-4 s.d. TS-2) &lt; 300 orang, maka Prmin = 50% - ((NL / 300) x 20%)
</t>
        </r>
        <r>
          <rPr>
            <sz val="12"/>
            <color rgb="FF000000"/>
            <rFont val="Calibri"/>
            <family val="2"/>
          </rPr>
          <t xml:space="preserve">Jika persentase responden memenuhi ketentuan diatas, maka Skor akhir = Skor.
</t>
        </r>
        <r>
          <rPr>
            <sz val="12"/>
            <color rgb="FF000000"/>
            <rFont val="Calibri"/>
            <family val="2"/>
          </rPr>
          <t xml:space="preserve">Jika persentase responden tidak memenuhi ketentuan diatas, maka berlaku penyesuaian sebagai berikut: Skor akhir = (PJ / Prmin) x Skor. NL = Jumlah lulusan dalam 3 tahun (TS-4 s.d. TS-2)
</t>
        </r>
        <r>
          <rPr>
            <sz val="12"/>
            <color rgb="FF000000"/>
            <rFont val="Calibri"/>
            <family val="2"/>
          </rPr>
          <t xml:space="preserve">NJ = Jumlah pengguna lulusan yang memberi tanggapan atas studi pelacakan lulusan dalam 3 tahun (TS-4 s.d. TS-2)
</t>
        </r>
        <r>
          <rPr>
            <sz val="12"/>
            <color rgb="FF000000"/>
            <rFont val="Calibri"/>
            <family val="2"/>
          </rPr>
          <t>PJ = Persentase pengguna lulusan yang memberi tanggapan = (NL / NJ) x 100% Prmin = Persentase responden minimum</t>
        </r>
      </text>
    </comment>
    <comment ref="D136" authorId="0" shapeId="0" xr:uid="{00000000-0006-0000-0000-000050000000}">
      <text>
        <r>
          <rPr>
            <sz val="10"/>
            <color rgb="FF000000"/>
            <rFont val="Calibri"/>
            <family val="2"/>
          </rPr>
          <t xml:space="preserve">Nilai:
</t>
        </r>
        <r>
          <rPr>
            <sz val="10"/>
            <color rgb="FF000000"/>
            <rFont val="Calibri"/>
            <family val="2"/>
          </rPr>
          <t xml:space="preserve">4. </t>
        </r>
        <r>
          <rPr>
            <sz val="10"/>
            <color rgb="FF000000"/>
            <rFont val="Calibri"/>
            <family val="2"/>
          </rPr>
          <t xml:space="preserve">Jika RI ≥ a, maka Skor = 4 </t>
        </r>
        <r>
          <rPr>
            <sz val="10"/>
            <color rgb="FF000000"/>
            <rFont val="Calibri"/>
            <family val="2"/>
          </rPr>
          <t xml:space="preserve">
</t>
        </r>
        <r>
          <rPr>
            <sz val="10"/>
            <color rgb="FF000000"/>
            <rFont val="Calibri"/>
            <family val="2"/>
          </rPr>
          <t xml:space="preserve">3-2. </t>
        </r>
        <r>
          <rPr>
            <sz val="10"/>
            <color rgb="FF000000"/>
            <rFont val="Calibri"/>
            <family val="2"/>
          </rPr>
          <t xml:space="preserve">Jika RI &lt; a dan RN ≥ b , maka Skor = 3 + (RI / a) dan Jika 0 &lt; RI &lt; a dan 0 &lt; RN &lt; b ,
maka Skor = 2 + (2 x (RI/a)) + (RN/b) - ((RI x RN)/(a x b)) </t>
        </r>
        <r>
          <rPr>
            <sz val="10"/>
            <color rgb="FF000000"/>
            <rFont val="Calibri"/>
            <family val="2"/>
          </rPr>
          <t xml:space="preserve">
</t>
        </r>
        <r>
          <rPr>
            <sz val="10"/>
            <color rgb="FF000000"/>
            <rFont val="Calibri"/>
            <family val="2"/>
          </rPr>
          <t>1-0.</t>
        </r>
        <r>
          <rPr>
            <sz val="10"/>
            <color rgb="FF000000"/>
            <rFont val="Calibri"/>
            <family val="2"/>
          </rPr>
          <t xml:space="preserve"> </t>
        </r>
        <r>
          <rPr>
            <sz val="10"/>
            <color rgb="FF000000"/>
            <rFont val="Calibri"/>
            <family val="2"/>
          </rPr>
          <t xml:space="preserve">Jika RI = 0 dan RN = 0 dan RL ≥ c , maka Skor = 2 dan Jika RI = 0 dan RN = 0 dan RL &lt; c , maka Skor = (2 x RL) / c </t>
        </r>
        <r>
          <rPr>
            <sz val="10"/>
            <color rgb="FF000000"/>
            <rFont val="Calibri"/>
            <family val="2"/>
          </rPr>
          <t xml:space="preserve">
</t>
        </r>
        <r>
          <rPr>
            <sz val="10"/>
            <color rgb="FF000000"/>
            <rFont val="Calibri"/>
            <family val="2"/>
          </rPr>
          <t xml:space="preserve">
</t>
        </r>
        <r>
          <rPr>
            <sz val="10"/>
            <color rgb="FF000000"/>
            <rFont val="Calibri"/>
            <family val="2"/>
          </rPr>
          <t xml:space="preserve">RL = ((NA1 + NB1 + NC1) / NM) x 100% , RN = ((NA2 + NA3 + NB2 + NC2) / NM) x 100% , RI = ((NA4 + NB3 + NC3) / NM) x 100% Faktor: a = 1% , b = 10% , c = 50%
NA1 = Jumlah publikasi mahasiswa di jurnal nasional tidak terakreditasi.
NA2 = Jumlah publikasi mahasiswa di jurnal nasional terakreditasi. </t>
        </r>
        <r>
          <rPr>
            <sz val="10"/>
            <color rgb="FF000000"/>
            <rFont val="Calibri"/>
            <family val="2"/>
          </rPr>
          <t xml:space="preserve">
</t>
        </r>
        <r>
          <rPr>
            <sz val="10"/>
            <color rgb="FF000000"/>
            <rFont val="Calibri"/>
            <family val="2"/>
          </rPr>
          <t xml:space="preserve">NA3 = Jumlah publikasi mahasiswa di jurnal internasional.
NA4 = Jumlah publikasi mahasiswa di jurnal internasional bereputasi. NB1 = Jumlah publikasi mahasiswa di seminar wilayah/lokal/PT.
NB2 = Jumlah publikasi mahasiswa di seminar nasional.
NB3 = Jumlah publikasi mahasiswa di seminar internasional.
NC1 = Jumlah tulisan mahasiswa di media massa wilayah.
NC2 = Jumlah tulisan mahasiswa di media massa nasional.
NC3 = Jumlah tulisan mahasiswa di media massa internasional.
NM = Jumlah mahasiswa pada saat TS. </t>
        </r>
        <r>
          <rPr>
            <sz val="10"/>
            <color rgb="FF000000"/>
            <rFont val="Calibri"/>
            <family val="2"/>
          </rPr>
          <t xml:space="preserve">
</t>
        </r>
        <r>
          <rPr>
            <sz val="10"/>
            <color rgb="FF000000"/>
            <rFont val="Calibri"/>
            <family val="2"/>
          </rPr>
          <t xml:space="preserve">
</t>
        </r>
      </text>
    </comment>
    <comment ref="D137" authorId="1" shapeId="0" xr:uid="{00000000-0006-0000-0000-000051000000}">
      <text>
        <r>
          <rPr>
            <sz val="10"/>
            <color rgb="FF000000"/>
            <rFont val="Tahoma"/>
            <family val="2"/>
          </rPr>
          <t xml:space="preserve">4: </t>
        </r>
        <r>
          <rPr>
            <sz val="10"/>
            <color rgb="FF000000"/>
            <rFont val="Calibri"/>
            <family val="2"/>
          </rPr>
          <t xml:space="preserve">Jika NLP ≥ 1 , maka Skor 4 . 
</t>
        </r>
        <r>
          <rPr>
            <sz val="10"/>
            <color rgb="FF000000"/>
            <rFont val="Tahoma"/>
            <family val="2"/>
          </rPr>
          <t xml:space="preserve">3-2: </t>
        </r>
        <r>
          <rPr>
            <sz val="10"/>
            <color rgb="FF000000"/>
            <rFont val="Calibri"/>
            <family val="2"/>
          </rPr>
          <t xml:space="preserve">Jika NLP &lt; 1 ,
</t>
        </r>
        <r>
          <rPr>
            <sz val="10"/>
            <color rgb="FF000000"/>
            <rFont val="Calibri"/>
            <family val="2"/>
          </rPr>
          <t xml:space="preserve">maka Skor = 2 + (2 x NLP) . 
</t>
        </r>
        <r>
          <rPr>
            <sz val="10"/>
            <color rgb="FF000000"/>
            <rFont val="Tahoma"/>
            <family val="2"/>
          </rPr>
          <t xml:space="preserve">1-0: </t>
        </r>
        <r>
          <rPr>
            <sz val="10"/>
            <color rgb="FF000000"/>
            <rFont val="Calibri"/>
            <family val="2"/>
          </rPr>
          <t xml:space="preserve">Tidak ada Skor kurang dari 2. 
</t>
        </r>
        <r>
          <rPr>
            <sz val="10"/>
            <color rgb="FF000000"/>
            <rFont val="Tahoma"/>
            <family val="2"/>
          </rPr>
          <t xml:space="preserve">
</t>
        </r>
        <r>
          <rPr>
            <sz val="10"/>
            <color rgb="FF000000"/>
            <rFont val="Calibri"/>
            <family val="2"/>
          </rPr>
          <t xml:space="preserve">NLP = 2 x (NA + NB + NC) + ND
</t>
        </r>
        <r>
          <rPr>
            <sz val="10"/>
            <color rgb="FF000000"/>
            <rFont val="Calibri"/>
            <family val="2"/>
          </rPr>
          <t xml:space="preserve">NA = Jumlah luaran penelitian/PkM mahasiswa yang mendapat pengakuan HKI (Paten, Paten Sederhana)
</t>
        </r>
        <r>
          <rPr>
            <sz val="10"/>
            <color rgb="FF000000"/>
            <rFont val="Calibri"/>
            <family val="2"/>
          </rPr>
          <t xml:space="preserve">NB = Jumlah luaran penelitian/PkM mahasiswa yang mendapat pengakuan HKI (Hak Cipta, Desain Produk Industri, Perlindungan Varietas Tanaman, Desain Tata Letak Sirkuit Terpadu, dll.)
</t>
        </r>
        <r>
          <rPr>
            <sz val="10"/>
            <color rgb="FF000000"/>
            <rFont val="Calibri"/>
            <family val="2"/>
          </rPr>
          <t xml:space="preserve">NC = Jumlah luaran penelitian/PkM mahasiswa dalam bentuk Teknologi Tepat Guna, Produk (Produk Terstandarisasi, Produk Tersertifikasi), Karya Seni, Rekayasa Sosial.
</t>
        </r>
        <r>
          <rPr>
            <sz val="10"/>
            <color rgb="FF000000"/>
            <rFont val="Calibri"/>
            <family val="2"/>
          </rPr>
          <t xml:space="preserve">ND = Jumlah luaran penelitian/PkM mahasiswa yang diterbitkan dalam bentuk Buku ber-ISBN, </t>
        </r>
        <r>
          <rPr>
            <i/>
            <sz val="10"/>
            <color rgb="FF000000"/>
            <rFont val="Calibri"/>
            <family val="2"/>
          </rPr>
          <t>Book Chapter</t>
        </r>
        <r>
          <rPr>
            <sz val="10"/>
            <color rgb="FF000000"/>
            <rFont val="Calibri"/>
            <family val="2"/>
          </rPr>
          <t xml:space="preserve">. 
</t>
        </r>
      </text>
    </comment>
    <comment ref="D144" authorId="0" shapeId="0" xr:uid="{00000000-0006-0000-0000-000052000000}">
      <text>
        <r>
          <rPr>
            <sz val="12"/>
            <color rgb="FF000000"/>
            <rFont val="Calibri"/>
            <family val="2"/>
          </rPr>
          <t xml:space="preserve">Nilai:
</t>
        </r>
        <r>
          <rPr>
            <sz val="12"/>
            <color rgb="FF000000"/>
            <rFont val="Calibri"/>
            <family val="2"/>
          </rPr>
          <t xml:space="preserve">4. UPPS telah melakukan analisis capaian kinerja yang:
</t>
        </r>
        <r>
          <rPr>
            <sz val="12"/>
            <color rgb="FF000000"/>
            <rFont val="Calibri"/>
            <family val="2"/>
          </rPr>
          <t xml:space="preserve">   1) analisisnya didukung oleh data/informasi yang relevan (merujuk pada 
</t>
        </r>
        <r>
          <rPr>
            <sz val="12"/>
            <color rgb="FF000000"/>
            <rFont val="Calibri"/>
            <family val="2"/>
          </rPr>
          <t xml:space="preserve">       pencapaian standar mutu perguruan tinggi) dan berkualitas (andal dan memadai) 
</t>
        </r>
        <r>
          <rPr>
            <sz val="12"/>
            <color rgb="FF000000"/>
            <rFont val="Calibri"/>
            <family val="2"/>
          </rPr>
          <t xml:space="preserve">       yang didukung oleh keberadaan pangkalan data institusi yang terintegrasi.
</t>
        </r>
        <r>
          <rPr>
            <sz val="12"/>
            <color rgb="FF000000"/>
            <rFont val="Calibri"/>
            <family val="2"/>
          </rPr>
          <t xml:space="preserve">   2) konsisten dengan seluruh kriteria yang diuraikan sebelumnya,
</t>
        </r>
        <r>
          <rPr>
            <sz val="12"/>
            <color rgb="FF000000"/>
            <rFont val="Calibri"/>
            <family val="2"/>
          </rPr>
          <t xml:space="preserve">   3) analisisnya dilakukan secara komprehensif, tepat, dan tajam untuk 
</t>
        </r>
        <r>
          <rPr>
            <sz val="12"/>
            <color rgb="FF000000"/>
            <rFont val="Calibri"/>
            <family val="2"/>
          </rPr>
          <t xml:space="preserve">       mengidentifikasi akar masalah di UPPS.
</t>
        </r>
        <r>
          <rPr>
            <sz val="12"/>
            <color rgb="FF000000"/>
            <rFont val="Calibri"/>
            <family val="2"/>
          </rPr>
          <t xml:space="preserve">   4) hasilnya dipublikasikan kepada para pemangku kepentingan internal dan 
</t>
        </r>
        <r>
          <rPr>
            <sz val="12"/>
            <color rgb="FF000000"/>
            <rFont val="Calibri"/>
            <family val="2"/>
          </rPr>
          <t xml:space="preserve">       eksternal serta mudah diakses.
</t>
        </r>
        <r>
          <rPr>
            <sz val="12"/>
            <color rgb="FF000000"/>
            <rFont val="Calibri"/>
            <family val="2"/>
          </rPr>
          <t xml:space="preserve">3. UPPS telah melakukan analisis capaian kinerja yang:
</t>
        </r>
        <r>
          <rPr>
            <sz val="12"/>
            <color rgb="FF000000"/>
            <rFont val="Calibri"/>
            <family val="2"/>
          </rPr>
          <t xml:space="preserve">   1) analisisnya didukung oleh data/informasi yang relevan (merujuk pada 
</t>
        </r>
        <r>
          <rPr>
            <sz val="12"/>
            <color rgb="FF000000"/>
            <rFont val="Calibri"/>
            <family val="2"/>
          </rPr>
          <t xml:space="preserve">      pencapaian standar mutu perguruan tinggi) dan berkualitas (andal dan memadai) 
</t>
        </r>
        <r>
          <rPr>
            <sz val="12"/>
            <color rgb="FF000000"/>
            <rFont val="Calibri"/>
            <family val="2"/>
          </rPr>
          <t xml:space="preserve">      yang didukung oleh keberadaan pangkalan data institusi yang belum terintegrasi.
</t>
        </r>
        <r>
          <rPr>
            <sz val="12"/>
            <color rgb="FF000000"/>
            <rFont val="Calibri"/>
            <family val="2"/>
          </rPr>
          <t xml:space="preserve">   2) konsisten dengan sebagian besar (7 s.d. 8) kriteria yang diuraikan sebelumnya,
</t>
        </r>
        <r>
          <rPr>
            <sz val="12"/>
            <color rgb="FF000000"/>
            <rFont val="Calibri"/>
            <family val="2"/>
          </rPr>
          <t xml:space="preserve">   3) analisisnya dilakukan secara komprehensif dan tepat untuk mengidentifikasi akar 
</t>
        </r>
        <r>
          <rPr>
            <sz val="12"/>
            <color rgb="FF000000"/>
            <rFont val="Calibri"/>
            <family val="2"/>
          </rPr>
          <t xml:space="preserve">      masalah di UPPS.
</t>
        </r>
        <r>
          <rPr>
            <sz val="12"/>
            <color rgb="FF000000"/>
            <rFont val="Calibri"/>
            <family val="2"/>
          </rPr>
          <t xml:space="preserve">   4) hasilnya dipublikasikan kepada para pemangku kepentingan internal serta mudah 
</t>
        </r>
        <r>
          <rPr>
            <sz val="12"/>
            <color rgb="FF000000"/>
            <rFont val="Calibri"/>
            <family val="2"/>
          </rPr>
          <t xml:space="preserve">       diakses.
</t>
        </r>
        <r>
          <rPr>
            <sz val="12"/>
            <color rgb="FF000000"/>
            <rFont val="Calibri"/>
            <family val="2"/>
          </rPr>
          <t xml:space="preserve">2. UPPS telah melakukan analisis capaian kinerja yang:
</t>
        </r>
        <r>
          <rPr>
            <sz val="12"/>
            <color rgb="FF000000"/>
            <rFont val="Calibri"/>
            <family val="2"/>
          </rPr>
          <t xml:space="preserve">   1) analisisnya didukung oleh data/informasi yang relevan (merujuk pada pencapaian 
</t>
        </r>
        <r>
          <rPr>
            <sz val="12"/>
            <color rgb="FF000000"/>
            <rFont val="Calibri"/>
            <family val="2"/>
          </rPr>
          <t xml:space="preserve">       standar mutu perguruan tinggi) dan berkualitas (andal dan memadai).
</t>
        </r>
        <r>
          <rPr>
            <sz val="12"/>
            <color rgb="FF000000"/>
            <rFont val="Calibri"/>
            <family val="2"/>
          </rPr>
          <t xml:space="preserve">   2) konsisten dengan sebagian (5 s.d. 6) kriteria yang diuraikan sebelumnya,
</t>
        </r>
        <r>
          <rPr>
            <sz val="12"/>
            <color rgb="FF000000"/>
            <rFont val="Calibri"/>
            <family val="2"/>
          </rPr>
          <t xml:space="preserve">   3) analisisnya dilakukan secara komprehensif untuk mengidentifikasi akar masalah 
</t>
        </r>
        <r>
          <rPr>
            <sz val="12"/>
            <color rgb="FF000000"/>
            <rFont val="Calibri"/>
            <family val="2"/>
          </rPr>
          <t xml:space="preserve">      di UPPS.
</t>
        </r>
        <r>
          <rPr>
            <sz val="12"/>
            <color rgb="FF000000"/>
            <rFont val="Calibri"/>
            <family val="2"/>
          </rPr>
          <t xml:space="preserve">   4) hasilnya dipublikasikan kepada para pemangku kepentingan internal.
</t>
        </r>
        <r>
          <rPr>
            <sz val="12"/>
            <color rgb="FF000000"/>
            <rFont val="Calibri"/>
            <family val="2"/>
          </rPr>
          <t xml:space="preserve">1. UPPS telah melakukan analisis capaian kinerja yang:
</t>
        </r>
        <r>
          <rPr>
            <sz val="12"/>
            <color rgb="FF000000"/>
            <rFont val="Calibri"/>
            <family val="2"/>
          </rPr>
          <t xml:space="preserve">   1) analisisnya tidak sepenuhnya didukung oleh data/informasi yang relevan 
</t>
        </r>
        <r>
          <rPr>
            <sz val="12"/>
            <color rgb="FF000000"/>
            <rFont val="Calibri"/>
            <family val="2"/>
          </rPr>
          <t xml:space="preserve">      (merujuk pada pencapaian standar mutu perguruan tinggi) dan berkualitas (andal 
</t>
        </r>
        <r>
          <rPr>
            <sz val="12"/>
            <color rgb="FF000000"/>
            <rFont val="Calibri"/>
            <family val="2"/>
          </rPr>
          <t xml:space="preserve">      dan memadai).
</t>
        </r>
        <r>
          <rPr>
            <sz val="12"/>
            <color rgb="FF000000"/>
            <rFont val="Calibri"/>
            <family val="2"/>
          </rPr>
          <t xml:space="preserve">   2) konsisten dengan sebagian kecil (kurang dari 5) kriteria yang diuraikan 
</t>
        </r>
        <r>
          <rPr>
            <sz val="12"/>
            <color rgb="FF000000"/>
            <rFont val="Calibri"/>
            <family val="2"/>
          </rPr>
          <t xml:space="preserve">       sebelumnya,
</t>
        </r>
        <r>
          <rPr>
            <sz val="12"/>
            <color rgb="FF000000"/>
            <rFont val="Calibri"/>
            <family val="2"/>
          </rPr>
          <t xml:space="preserve">   3) analisisnya dilakukan tidak secara komprehensif untuk mengidentifikasi akar 
</t>
        </r>
        <r>
          <rPr>
            <sz val="12"/>
            <color rgb="FF000000"/>
            <rFont val="Calibri"/>
            <family val="2"/>
          </rPr>
          <t xml:space="preserve">       masalah di UPPS.
</t>
        </r>
        <r>
          <rPr>
            <sz val="12"/>
            <color rgb="FF000000"/>
            <rFont val="Calibri"/>
            <family val="2"/>
          </rPr>
          <t xml:space="preserve">   4) hasilnya tidak dipublikasikan.
</t>
        </r>
        <r>
          <rPr>
            <sz val="12"/>
            <color rgb="FF000000"/>
            <rFont val="Calibri"/>
            <family val="2"/>
          </rPr>
          <t>0. UPPS tidak melakukan analisis capaian kinerja.</t>
        </r>
      </text>
    </comment>
    <comment ref="D145" authorId="0" shapeId="0" xr:uid="{00000000-0006-0000-0000-000053000000}">
      <text>
        <r>
          <rPr>
            <sz val="12"/>
            <color rgb="FF000000"/>
            <rFont val="Calibri"/>
            <family val="2"/>
          </rPr>
          <t xml:space="preserve">Nilai:
</t>
        </r>
        <r>
          <rPr>
            <sz val="12"/>
            <color rgb="FF000000"/>
            <rFont val="Calibri"/>
            <family val="2"/>
          </rPr>
          <t xml:space="preserve">4.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t>
        </r>
        <r>
          <rPr>
            <sz val="12"/>
            <color rgb="FF000000"/>
            <rFont val="Calibri"/>
            <family val="2"/>
          </rPr>
          <t xml:space="preserve">3) merumuskan strategi pengembangan UPPS yang berkesesuaian, dan
</t>
        </r>
        <r>
          <rPr>
            <sz val="12"/>
            <color rgb="FF000000"/>
            <rFont val="Calibri"/>
            <family val="2"/>
          </rPr>
          <t xml:space="preserve">4) menghasilkan program- program pengembangan alternatif yang tepat.
</t>
        </r>
        <r>
          <rPr>
            <sz val="12"/>
            <color rgb="FF000000"/>
            <rFont val="Calibri"/>
            <family val="2"/>
          </rPr>
          <t xml:space="preserve">
</t>
        </r>
        <r>
          <rPr>
            <sz val="12"/>
            <color rgb="FF000000"/>
            <rFont val="Calibri"/>
            <family val="2"/>
          </rPr>
          <t xml:space="preserve">3.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dan
</t>
        </r>
        <r>
          <rPr>
            <sz val="12"/>
            <color rgb="FF000000"/>
            <rFont val="Calibri"/>
            <family val="2"/>
          </rPr>
          <t xml:space="preserve">3) merumuskan strategi pengembangan UPPS yang berkesesuaian.
</t>
        </r>
        <r>
          <rPr>
            <sz val="12"/>
            <color rgb="FF000000"/>
            <rFont val="Calibri"/>
            <family val="2"/>
          </rPr>
          <t xml:space="preserve">
</t>
        </r>
        <r>
          <rPr>
            <sz val="12"/>
            <color rgb="FF000000"/>
            <rFont val="Calibri"/>
            <family val="2"/>
          </rPr>
          <t xml:space="preserve">2.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t>
        </r>
        <r>
          <rPr>
            <sz val="12"/>
            <color rgb="FF000000"/>
            <rFont val="Calibri"/>
            <family val="2"/>
          </rPr>
          <t xml:space="preserve">
</t>
        </r>
        <r>
          <rPr>
            <sz val="12"/>
            <color rgb="FF000000"/>
            <rFont val="Calibri"/>
            <family val="2"/>
          </rPr>
          <t xml:space="preserve">1. UPPS melakukan analisis SWOT atau analisis lain yang relevan, serta memenuhi aspek-aspek sebagai berikut: 
</t>
        </r>
        <r>
          <rPr>
            <sz val="12"/>
            <color rgb="FF000000"/>
            <rFont val="Calibri"/>
            <family val="2"/>
          </rPr>
          <t xml:space="preserve">1) melakukan identifikasi kekuatan atau faktor pendorong, kelemahan atau faktor penghambat, peluang dan ancaman yang dihadapi UPPS dilakukan secara tepat,
</t>
        </r>
        <r>
          <rPr>
            <sz val="12"/>
            <color rgb="FF000000"/>
            <rFont val="Calibri"/>
            <family val="2"/>
          </rPr>
          <t xml:space="preserve">2) memiliki keterkaitan dengan hasil analisis capaian kinerja, namun tidak terstruktur dan tidak sistematis.
</t>
        </r>
        <r>
          <rPr>
            <sz val="12"/>
            <color rgb="FF000000"/>
            <rFont val="Calibri"/>
            <family val="2"/>
          </rPr>
          <t xml:space="preserve">
</t>
        </r>
        <r>
          <rPr>
            <sz val="12"/>
            <color rgb="FF000000"/>
            <rFont val="Calibri"/>
            <family val="2"/>
          </rPr>
          <t>0. UPPS tidak melakukan analisis untuk mengembangkan strategi.</t>
        </r>
      </text>
    </comment>
    <comment ref="D146" authorId="0" shapeId="0" xr:uid="{00000000-0006-0000-0000-000054000000}">
      <text>
        <r>
          <rPr>
            <sz val="12"/>
            <color rgb="FF000000"/>
            <rFont val="Calibri"/>
            <family val="2"/>
          </rPr>
          <t xml:space="preserve">Nilai:
</t>
        </r>
        <r>
          <rPr>
            <sz val="12"/>
            <color rgb="FF000000"/>
            <rFont val="Calibri"/>
            <family val="2"/>
          </rPr>
          <t xml:space="preserve">4. UPPS menetapkan prioritas program pengembangan berdasarkan hasil analisis SWOT atau analisis lainnya yang mempertimbangkan secara komprehensif:
</t>
        </r>
        <r>
          <rPr>
            <sz val="12"/>
            <color rgb="FF000000"/>
            <rFont val="Calibri"/>
            <family val="2"/>
          </rPr>
          <t xml:space="preserve">1) kapasitas UPPS,
</t>
        </r>
        <r>
          <rPr>
            <sz val="12"/>
            <color rgb="FF000000"/>
            <rFont val="Calibri"/>
            <family val="2"/>
          </rPr>
          <t xml:space="preserve">2) kebutuhan UPPS dan PS di masa depan,
</t>
        </r>
        <r>
          <rPr>
            <sz val="12"/>
            <color rgb="FF000000"/>
            <rFont val="Calibri"/>
            <family val="2"/>
          </rPr>
          <t xml:space="preserve">3) rencana strategis UPPS yang berlaku,
</t>
        </r>
        <r>
          <rPr>
            <sz val="12"/>
            <color rgb="FF000000"/>
            <rFont val="Calibri"/>
            <family val="2"/>
          </rPr>
          <t xml:space="preserve">4) aspirasi dari pemangku kepentingan internal dan eksternal, serta
</t>
        </r>
        <r>
          <rPr>
            <sz val="12"/>
            <color rgb="FF000000"/>
            <rFont val="Calibri"/>
            <family val="2"/>
          </rPr>
          <t xml:space="preserve">5) program yang menjamin keberlanjutan.
</t>
        </r>
        <r>
          <rPr>
            <sz val="12"/>
            <color rgb="FF000000"/>
            <rFont val="Calibri"/>
            <family val="2"/>
          </rPr>
          <t xml:space="preserve">
</t>
        </r>
        <r>
          <rPr>
            <sz val="12"/>
            <color rgb="FF000000"/>
            <rFont val="Calibri"/>
            <family val="2"/>
          </rPr>
          <t xml:space="preserve">3. UPPS menetapkan prioritas program pengembangan berdasarkan hasil analisis SWOT atau analisis lainnya yang mempertimbangkan secara komprehensif:
</t>
        </r>
        <r>
          <rPr>
            <sz val="12"/>
            <color rgb="FF000000"/>
            <rFont val="Calibri"/>
            <family val="2"/>
          </rPr>
          <t xml:space="preserve">1) kapasitas UPPS,
</t>
        </r>
        <r>
          <rPr>
            <sz val="12"/>
            <color rgb="FF000000"/>
            <rFont val="Calibri"/>
            <family val="2"/>
          </rPr>
          <t xml:space="preserve">2) kebutuhan UPPS dan PS di masa depan,
</t>
        </r>
        <r>
          <rPr>
            <sz val="12"/>
            <color rgb="FF000000"/>
            <rFont val="Calibri"/>
            <family val="2"/>
          </rPr>
          <t xml:space="preserve">3) rencana strategis UPPS yang berlaku, dan
</t>
        </r>
        <r>
          <rPr>
            <sz val="12"/>
            <color rgb="FF000000"/>
            <rFont val="Calibri"/>
            <family val="2"/>
          </rPr>
          <t xml:space="preserve">4) aspirasi dari pemangku kepentingan internal.
</t>
        </r>
        <r>
          <rPr>
            <sz val="12"/>
            <color rgb="FF000000"/>
            <rFont val="Calibri"/>
            <family val="2"/>
          </rPr>
          <t xml:space="preserve">
</t>
        </r>
        <r>
          <rPr>
            <sz val="12"/>
            <color rgb="FF000000"/>
            <rFont val="Calibri"/>
            <family val="2"/>
          </rPr>
          <t xml:space="preserve">2. UPPS menetapkan prioritas program pengembangan berdasarkan hasil analisis SWOT atau analisis lainnya yang mempertimbangkan secara komprehensif:
</t>
        </r>
        <r>
          <rPr>
            <sz val="12"/>
            <color rgb="FF000000"/>
            <rFont val="Calibri"/>
            <family val="2"/>
          </rPr>
          <t xml:space="preserve">1) kapasitas UPPS,
</t>
        </r>
        <r>
          <rPr>
            <sz val="12"/>
            <color rgb="FF000000"/>
            <rFont val="Calibri"/>
            <family val="2"/>
          </rPr>
          <t xml:space="preserve">2) kebutuhan UPPS dan PS di masa depan, dan
</t>
        </r>
        <r>
          <rPr>
            <sz val="12"/>
            <color rgb="FF000000"/>
            <rFont val="Calibri"/>
            <family val="2"/>
          </rPr>
          <t xml:space="preserve">3) rencana strategis UPPS yang berlaku.
</t>
        </r>
        <r>
          <rPr>
            <sz val="12"/>
            <color rgb="FF000000"/>
            <rFont val="Calibri"/>
            <family val="2"/>
          </rPr>
          <t xml:space="preserve">
</t>
        </r>
        <r>
          <rPr>
            <sz val="12"/>
            <color rgb="FF000000"/>
            <rFont val="Calibri"/>
            <family val="2"/>
          </rPr>
          <t xml:space="preserve">1. prioritas program pengembangan namun belum mempertimbangan secara komprehensif:
</t>
        </r>
        <r>
          <rPr>
            <sz val="12"/>
            <color rgb="FF000000"/>
            <rFont val="Calibri"/>
            <family val="2"/>
          </rPr>
          <t xml:space="preserve">1) kapasitas UPPS,
</t>
        </r>
        <r>
          <rPr>
            <sz val="12"/>
            <color rgb="FF000000"/>
            <rFont val="Calibri"/>
            <family val="2"/>
          </rPr>
          <t xml:space="preserve">2) kebutuhan UPPS dan PS, serta
</t>
        </r>
        <r>
          <rPr>
            <sz val="12"/>
            <color rgb="FF000000"/>
            <rFont val="Calibri"/>
            <family val="2"/>
          </rPr>
          <t xml:space="preserve">3) rencana strategis UPPS yang berlaku.
</t>
        </r>
        <r>
          <rPr>
            <sz val="12"/>
            <color rgb="FF000000"/>
            <rFont val="Calibri"/>
            <family val="2"/>
          </rPr>
          <t xml:space="preserve">
</t>
        </r>
        <r>
          <rPr>
            <sz val="12"/>
            <color rgb="FF000000"/>
            <rFont val="Calibri"/>
            <family val="2"/>
          </rPr>
          <t>0. UPPS tidak menetapkan prioritas program pengembangan</t>
        </r>
      </text>
    </comment>
    <comment ref="D147" authorId="0" shapeId="0" xr:uid="{00000000-0006-0000-0000-000055000000}">
      <text>
        <r>
          <rPr>
            <sz val="12"/>
            <color rgb="FF000000"/>
            <rFont val="Calibri"/>
            <family val="2"/>
          </rPr>
          <t xml:space="preserve">Nilai:
</t>
        </r>
        <r>
          <rPr>
            <sz val="12"/>
            <color rgb="FF000000"/>
            <rFont val="Calibri"/>
            <family val="2"/>
          </rPr>
          <t xml:space="preserve">4. UPPS memiliki kebijakan dan upaya yang diturunkan ke dalam berbagai peraturan untuk menjamin keberlanjutan program yang mencakup:
</t>
        </r>
        <r>
          <rPr>
            <sz val="12"/>
            <color rgb="FF000000"/>
            <rFont val="Calibri"/>
            <family val="2"/>
          </rPr>
          <t xml:space="preserve">1) alokasi sumber daya,
</t>
        </r>
        <r>
          <rPr>
            <sz val="12"/>
            <color rgb="FF000000"/>
            <rFont val="Calibri"/>
            <family val="2"/>
          </rPr>
          <t xml:space="preserve">2) kemampuan melaksanakan program pengembangan,
</t>
        </r>
        <r>
          <rPr>
            <sz val="12"/>
            <color rgb="FF000000"/>
            <rFont val="Calibri"/>
            <family val="2"/>
          </rPr>
          <t xml:space="preserve">3) rencana penjaminan mutu yang berkelanjutan, dan
</t>
        </r>
        <r>
          <rPr>
            <sz val="12"/>
            <color rgb="FF000000"/>
            <rFont val="Calibri"/>
            <family val="2"/>
          </rPr>
          <t xml:space="preserve">4) keberadaan dukungan pemangku kepentingan eksternal.
</t>
        </r>
        <r>
          <rPr>
            <sz val="12"/>
            <color rgb="FF000000"/>
            <rFont val="Calibri"/>
            <family val="2"/>
          </rPr>
          <t xml:space="preserve">
</t>
        </r>
        <r>
          <rPr>
            <sz val="12"/>
            <color rgb="FF000000"/>
            <rFont val="Calibri"/>
            <family val="2"/>
          </rPr>
          <t xml:space="preserve">3. UPPS memiliki kebijakan dan upaya yang diturunkan ke dalam berbagai peraturan untuk menjamin keberlanjutan program yang mencakup:
</t>
        </r>
        <r>
          <rPr>
            <sz val="12"/>
            <color rgb="FF000000"/>
            <rFont val="Calibri"/>
            <family val="2"/>
          </rPr>
          <t xml:space="preserve">1) alokasi sumber daya,
</t>
        </r>
        <r>
          <rPr>
            <sz val="12"/>
            <color rgb="FF000000"/>
            <rFont val="Calibri"/>
            <family val="2"/>
          </rPr>
          <t xml:space="preserve">2) kemampuan melaksanakan program pengembangan, dan
</t>
        </r>
        <r>
          <rPr>
            <sz val="12"/>
            <color rgb="FF000000"/>
            <rFont val="Calibri"/>
            <family val="2"/>
          </rPr>
          <t xml:space="preserve">3) rencana penjaminan mutu yang berkelanjutan.
</t>
        </r>
        <r>
          <rPr>
            <sz val="12"/>
            <color rgb="FF000000"/>
            <rFont val="Calibri"/>
            <family val="2"/>
          </rPr>
          <t xml:space="preserve">
</t>
        </r>
        <r>
          <rPr>
            <sz val="12"/>
            <color rgb="FF000000"/>
            <rFont val="Calibri"/>
            <family val="2"/>
          </rPr>
          <t xml:space="preserve">2. UPPS memiliki kebijakan dan upaya untuk menjamin keberlanjutan program yang mencakup:
</t>
        </r>
        <r>
          <rPr>
            <sz val="12"/>
            <color rgb="FF000000"/>
            <rFont val="Calibri"/>
            <family val="2"/>
          </rPr>
          <t xml:space="preserve">1) alokasi sumber daya,
</t>
        </r>
        <r>
          <rPr>
            <sz val="12"/>
            <color rgb="FF000000"/>
            <rFont val="Calibri"/>
            <family val="2"/>
          </rPr>
          <t xml:space="preserve">2) kemampuan melaksanakan program pengembangan, dan
</t>
        </r>
        <r>
          <rPr>
            <sz val="12"/>
            <color rgb="FF000000"/>
            <rFont val="Calibri"/>
            <family val="2"/>
          </rPr>
          <t xml:space="preserve">3) rencana penjaminan mutu yang berkelanjutan.
</t>
        </r>
        <r>
          <rPr>
            <sz val="12"/>
            <color rgb="FF000000"/>
            <rFont val="Calibri"/>
            <family val="2"/>
          </rPr>
          <t xml:space="preserve">
</t>
        </r>
        <r>
          <rPr>
            <sz val="12"/>
            <color rgb="FF000000"/>
            <rFont val="Calibri"/>
            <family val="2"/>
          </rPr>
          <t xml:space="preserve">1. UPPS memiliki kebijakan dan upaya namun belum cukup untuk menjamin keberlanjutan program.
</t>
        </r>
        <r>
          <rPr>
            <sz val="12"/>
            <color rgb="FF000000"/>
            <rFont val="Calibri"/>
            <family val="2"/>
          </rPr>
          <t xml:space="preserve">
</t>
        </r>
        <r>
          <rPr>
            <sz val="12"/>
            <color rgb="FF000000"/>
            <rFont val="Calibri"/>
            <family val="2"/>
          </rPr>
          <t>0. UPPS tidak memiliki kebijakan dan upaya untuk menjamin keberlanjutan program.</t>
        </r>
      </text>
    </comment>
    <comment ref="D153" authorId="0" shapeId="0" xr:uid="{00000000-0006-0000-0000-000056000000}">
      <text>
        <r>
          <rPr>
            <sz val="12"/>
            <color rgb="FF000000"/>
            <rFont val="Calibri"/>
            <family val="2"/>
          </rPr>
          <t xml:space="preserve">Nilai:
3. opini terhadap LK adalah WTP tanpa keterangan
2. Opini terhadap LK adalah WTP dengan Keterangan
1. Opini terhadap LK adalah WDP
</t>
        </r>
      </text>
    </comment>
    <comment ref="D154" authorId="0" shapeId="0" xr:uid="{00000000-0006-0000-0000-000057000000}">
      <text>
        <r>
          <rPr>
            <sz val="12"/>
            <color rgb="FF000000"/>
            <rFont val="Calibri"/>
            <family val="2"/>
          </rPr>
          <t xml:space="preserve">Nilai:
3. Minimal 15% dari jumlah prodi terakreditasi internasional
2. jumlah prodi yang terakreditasi internasional 5-10% 
1. jumlah prodi yang terakreditasi internasional  0 -5%
</t>
        </r>
      </text>
    </comment>
    <comment ref="D155" authorId="2" shapeId="0" xr:uid="{00000000-0006-0000-0000-000058000000}">
      <text>
        <r>
          <rPr>
            <sz val="9"/>
            <color indexed="81"/>
            <rFont val="Tahoma"/>
            <family val="2"/>
          </rPr>
          <t xml:space="preserve">Nilai:
3 . &gt; 25%
2. &gt; 10 - 25
1. 0 - 10%
</t>
        </r>
      </text>
    </comment>
  </commentList>
</comments>
</file>

<file path=xl/sharedStrings.xml><?xml version="1.0" encoding="utf-8"?>
<sst xmlns="http://schemas.openxmlformats.org/spreadsheetml/2006/main" count="303" uniqueCount="261">
  <si>
    <t xml:space="preserve">PROGRAM STUDI                                                                                </t>
  </si>
  <si>
    <t xml:space="preserve">TAHUN PENGUKURAN MUTU                                                     </t>
  </si>
  <si>
    <t>No</t>
  </si>
  <si>
    <t>Standar</t>
  </si>
  <si>
    <t>Kriteria</t>
  </si>
  <si>
    <t>Sebutan</t>
  </si>
  <si>
    <t>Bobot</t>
  </si>
  <si>
    <t>Nilai Tertimbang</t>
  </si>
  <si>
    <t>IKU/IKT</t>
  </si>
  <si>
    <t>Akar Penyebab/
Penunjang</t>
  </si>
  <si>
    <t>Rekomendasi</t>
  </si>
  <si>
    <t xml:space="preserve">A. Kondisi Eksternal </t>
  </si>
  <si>
    <t>A.1</t>
  </si>
  <si>
    <t>Kondisi Eksternal</t>
  </si>
  <si>
    <t xml:space="preserve">Konsistensi dengan hasil analisis SWOT dan/atau analisis lain serta rencana pengembangan ke depan. </t>
  </si>
  <si>
    <t xml:space="preserve">B. Profil Unit Pengelola Program Studi </t>
  </si>
  <si>
    <t>B.1</t>
  </si>
  <si>
    <t xml:space="preserve">Profil Unit Pengelola Program Studi </t>
  </si>
  <si>
    <t xml:space="preserve">Keserbacakupan informasi dalam profil dan konsistensi antara profil dengan data dan informasi yang disampaikan pada masing-masing kriteria, serta menunjukkan iklim yang kondusif untuk pengembangan dan reputasi sebagai rujukan di bidang keilmuannya </t>
  </si>
  <si>
    <t>C.1.4.1</t>
  </si>
  <si>
    <t>C.1.4. Indikator Kinerja Utama</t>
  </si>
  <si>
    <t xml:space="preserve">Kesesuaian Visi, Misi, Tujuan dan Strategi (VMTS) Unit Pengelola Program Studi (UPPS) terhadap VMTS Perguruan Tinggi (PT) dan visi keilmuan Program Studi (PS) yang dikelolanya. </t>
  </si>
  <si>
    <t>C.1.4.2</t>
  </si>
  <si>
    <t xml:space="preserve">Mekanisme dan keterlibatan pemangku kepentingan dalam penyusunan VMTS UPPS. </t>
  </si>
  <si>
    <t>C.1.4.3</t>
  </si>
  <si>
    <t xml:space="preserve">Strategi pencapaian tujuan disusun berdasarkan analisis yang sistematis, serta pada pelaksanaannya dilakukan pemantauan dan evaluasi yang ditindaklanjuti. </t>
  </si>
  <si>
    <t>Rata-rata</t>
  </si>
  <si>
    <t>Total</t>
  </si>
  <si>
    <t>C.2. Tata Pamong, Tata Kelola dan Kerjasama</t>
  </si>
  <si>
    <t>C.2.4.a.A.</t>
  </si>
  <si>
    <t xml:space="preserve">C.2.4. Indikator Kinerja Utama 
C.2.4.a) Sistem Tata Pamong </t>
  </si>
  <si>
    <t xml:space="preserve">A. Kelengkapan struktur organisasi dan keefektifan penyelenggaraan organisasi. </t>
  </si>
  <si>
    <t>C.2.4.a.B.</t>
  </si>
  <si>
    <t>C.2.4.b.A</t>
  </si>
  <si>
    <t xml:space="preserve">C.2.4.b) Kepemimpinan dan Kemampuan Manajerial </t>
  </si>
  <si>
    <t xml:space="preserve">A. Komitmen pimpinan UPPS. </t>
  </si>
  <si>
    <t>C.2.4.b.B</t>
  </si>
  <si>
    <t>B. Kapabilitas pimpinan UPPS, mencakup aspek:
1) perencanaan,
2) pengorganisasian, 
3) penempatan personel,
4) pelaksanaan,
5) pengendalian dan pengawasan, dan
6) pelaporan yang menjadi dasar tindak lanjut.
Skor = (A + (2 x B)) / 3</t>
  </si>
  <si>
    <t xml:space="preserve">C.2.4.c) </t>
  </si>
  <si>
    <t xml:space="preserve">C.2.4.c) 
Kerjasama </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</si>
  <si>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</si>
  <si>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C.2.4.c.A</t>
  </si>
  <si>
    <t>A. Kerjasama pendidikan, penelitian, dan PkM yang relevan dengan program studi dan dikelola oleh UPPS dalam 3 tahun terakhir.
Tabel 1 LKPS</t>
  </si>
  <si>
    <t>C.2.4.c.B</t>
  </si>
  <si>
    <t>B. Kerjasama tingkat internasional, nasional, wilayah/lokal yang relevan dengan program studi dan dikelola oleh UPPS dalam 3 tahun terakhir.
Tabel 1 LKPS
Skor = ((2 x A) + B) / 3</t>
  </si>
  <si>
    <t>C.2.5.</t>
  </si>
  <si>
    <t xml:space="preserve">C.2.5
Indikator Kinerja Tambahan
</t>
  </si>
  <si>
    <t>Pelampauan SN-DIKTI yang ditetapkan dengan indikator kinerja tambahan yang berlaku di UPPS berdasarkan standar pendidikan tinggi yang ditetapkan perguruan tinggi pada tiap kriteria.</t>
  </si>
  <si>
    <t>C.2.6.</t>
  </si>
  <si>
    <t>C.2.6
Evaluasi Capaian Kinerja</t>
  </si>
  <si>
    <t>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</si>
  <si>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C.2.7.</t>
  </si>
  <si>
    <t xml:space="preserve">C.2.7. Penjaminan Mutu </t>
  </si>
  <si>
    <t>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external ￼benchmarking dalam peningkatan mutu</t>
  </si>
  <si>
    <t>C.2.8.</t>
  </si>
  <si>
    <t xml:space="preserve">C.2.8. Kepuasan Pemangku Kepentingan </t>
  </si>
  <si>
    <t>Pengukuran kepuasan para pemangku kepentingan (mahasiswa, dosen, tenaga kependidikan, lulusan, pengguna, mitra industri, dan mitra lainnya) terhadap layanan manajemen, yang memenuhi aspek- 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</si>
  <si>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C.3. Mahasiswa</t>
  </si>
  <si>
    <t>C.3.4.a.A</t>
  </si>
  <si>
    <t>C.3. Mahasiswa
C.3.4. Indikator Kinerja Utama C.3.4.a) Kualitas Input Mahasiswa</t>
  </si>
  <si>
    <t>C.3.4.a.B</t>
  </si>
  <si>
    <t xml:space="preserve">B. Keketatan seleksi. Tabel 2.a LKPS
Skor = (A + B) / 2 </t>
  </si>
  <si>
    <t>C.3.4.b.</t>
  </si>
  <si>
    <t xml:space="preserve">C.3.4.b) Daya Tarik Program Studi </t>
  </si>
  <si>
    <t>Peningkatan animo calon mahasiswa.
Tabel 2.a LKPS</t>
  </si>
  <si>
    <t>C.3.4.c.A</t>
  </si>
  <si>
    <t xml:space="preserve">C.3.4.c) Layanan Kemahasiswaan </t>
  </si>
  <si>
    <t>A. Ketersediaan layanan kemahasiswaan di bidang:
1) penalaran, minat dan bakat,
2) kesejahteraan (bimbingan dan konseling, layanan beasiswa, dan layanan kesehatan), dan
3) bimbingan karir dan kewirausahaan.</t>
  </si>
  <si>
    <t>C.3.4.c.B</t>
  </si>
  <si>
    <t>B. Akses dan mutu layanan kemahasiswaan.
Skor = (A + (2 x B)) / 3</t>
  </si>
  <si>
    <t xml:space="preserve">C.4. Sumber Daya Manusia </t>
  </si>
  <si>
    <t>C.4.4.a.1</t>
  </si>
  <si>
    <t xml:space="preserve">C.4.4. Indikator Kinerja Utama C.4.4.a) Profil Dosen </t>
  </si>
  <si>
    <t>C.4.4.a.2</t>
  </si>
  <si>
    <t>Kualifikasi akademik DTPS.
Tabel 3.a.1) LKPS</t>
  </si>
  <si>
    <t>C.4.4.a.4.</t>
  </si>
  <si>
    <t>Jabatan Akademik DTPS.
Tabel 3.a.1) LKPS</t>
  </si>
  <si>
    <t>C.4.4.a.5</t>
  </si>
  <si>
    <t>Rasio jumlah mahasiswa program studi terhadap jumlah DTPS.
Tabel 2.a LKPS 
Tabel 3.a.1) LKPS</t>
  </si>
  <si>
    <t>C.4.4.a.6</t>
  </si>
  <si>
    <t>Penugasan DTPS sebagai pembimbing utama tugas akhir mahasiswa.
Tabel 3.a.2) LKPS</t>
  </si>
  <si>
    <t>C.4.4.a.7</t>
  </si>
  <si>
    <t xml:space="preserve">Ekuivalensi Waktu Mengajar Penuh DTPS.
Tabel 3.a.3) LKPS
</t>
  </si>
  <si>
    <t>C.4.4.a.8</t>
  </si>
  <si>
    <t>Dosen tidak tetap.
Tabel 3.a.4) LKPS</t>
  </si>
  <si>
    <t>C.4.4.b.</t>
  </si>
  <si>
    <t xml:space="preserve">C.4.4.b) Kinerja Dosen </t>
  </si>
  <si>
    <t>Pengakuan/rekognisi atas kepakaran/prestasi/kinerja DTPS.
Tabel 3.b.1) LKPS</t>
  </si>
  <si>
    <t>C.4.4.b.2</t>
  </si>
  <si>
    <t>Kegiatan penelitian DTPS yang relevan dengan bidang program studi dalam 3 tahun terakhir
Tabel 3.b.2) LKPS</t>
  </si>
  <si>
    <t>C.4.4.b.3</t>
  </si>
  <si>
    <t>Kegiatan PkM DTPS yang relevan dengan bidang program studi dalam 3 tahun terakhir.
Tabel 3.b.3) LKPS</t>
  </si>
  <si>
    <t>C.4.4.b.4</t>
  </si>
  <si>
    <t>Publikasi ilmiah dengan tema yang relevan dengan bidang program studi yang dihasilkan DTPS dalam 3 tahun terakhir.
Tabel 3.b.4) LKPS</t>
  </si>
  <si>
    <t>C.4.4.b.5</t>
  </si>
  <si>
    <t>C.4.4.b.6</t>
  </si>
  <si>
    <t>Luaran penelitian dan PkM yang dihasilkan DTPS dalam 3 tahun terakhir.
Tabel 3.b.7) LKPS</t>
  </si>
  <si>
    <t>C.4.4.c</t>
  </si>
  <si>
    <t xml:space="preserve">C.4.4.c) Pengembangan Dosen </t>
  </si>
  <si>
    <t>C.4.4.d.A</t>
  </si>
  <si>
    <t>C.4.4.d) Tenaga Kependidikan</t>
  </si>
  <si>
    <t>A. Kualifikasi dan kecukupan tenaga kependidikan berdasarkan jenis pekerjaannya (administrasi, pustakawan, teknisi, dll.)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</si>
  <si>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C.4.4.d.B</t>
  </si>
  <si>
    <t>C.5. Keuangan, Sarana dan Prasarana</t>
  </si>
  <si>
    <t>C.5.4.a.1</t>
  </si>
  <si>
    <t xml:space="preserve">C.5.4. Indikator Kinerja Utama C.5.4.a) Keuangan </t>
  </si>
  <si>
    <t>C.5.4.a.2</t>
  </si>
  <si>
    <t>C.5.4.a.3</t>
  </si>
  <si>
    <t>C.5.4.a.4</t>
  </si>
  <si>
    <t>C.5.4.a.5</t>
  </si>
  <si>
    <t xml:space="preserve">Kecukupan dana untuk menjamin pencapaian capaian pembelajaran </t>
  </si>
  <si>
    <t>C.5.4.b.</t>
  </si>
  <si>
    <t xml:space="preserve">C.5.4.b) Sarana dan Prasarana </t>
  </si>
  <si>
    <t xml:space="preserve">Kecukupan, aksesibilitas dan mutu sarana dan prasarana untuk menjamin pencapaian capaian pembelajaran dan meningkatkan suasana akademik. </t>
  </si>
  <si>
    <t xml:space="preserve">C.6. Pendidikan </t>
  </si>
  <si>
    <t>C.6.4.a.A</t>
  </si>
  <si>
    <t xml:space="preserve">C.6.4. Indikator Kinerja Utama C.6.4.a) Kurikulum </t>
  </si>
  <si>
    <t xml:space="preserve">A. Keterlibatan pemangku kepentingan dalam proses evaluasi dan pemutakhiran kurikulum. </t>
  </si>
  <si>
    <t>C.6.4.a.B</t>
  </si>
  <si>
    <t xml:space="preserve">B. Kesesuaian capaian pembelajaran dengan profil lulusan dan jenjang KKNI/SKKNI. </t>
  </si>
  <si>
    <t>C.6.4.a.C</t>
  </si>
  <si>
    <t>C.6.4.b.</t>
  </si>
  <si>
    <t xml:space="preserve">C.6.4.b) Karakteristik Proses Pembelajaran </t>
  </si>
  <si>
    <t>Pemenuhan karakteristik proses pembelajaran, yang terdiri atas sifat: 1) interaktif, 2) holistik, 3) integratif, 4) saintifik, 5) kontekstual, 6) tematik, 7) efektif, 8) kolaboratif, dan 9) berpusat pada mahasiswa.</t>
  </si>
  <si>
    <t>C.6.4.c.A</t>
  </si>
  <si>
    <t xml:space="preserve">C.6.4.c) Rencana Proses Pembelajaran </t>
  </si>
  <si>
    <t>A. Ketersediaan dan kelengkapan dokumen rencana pembelajaran semester (RPS)</t>
  </si>
  <si>
    <t>C.6.4.c.B</t>
  </si>
  <si>
    <t>B. Kedalaman dan keluasan RPS sesuai dengan capaian pembelajaran lulusan.
Skor = (A + (2 x B)) / 3</t>
  </si>
  <si>
    <t>C.6.4.d.A</t>
  </si>
  <si>
    <t xml:space="preserve">C.6.4.d) Pelaksanaan Proses Pembelajaran </t>
  </si>
  <si>
    <t xml:space="preserve">A. Bentuk interaksi antara dosen, mahasiswa dan sumber belajar </t>
  </si>
  <si>
    <t>C.6.4.d.B</t>
  </si>
  <si>
    <t xml:space="preserve">B. Pemantauan kesesuaian proses terhadap rencana pembelajaran </t>
  </si>
  <si>
    <t>C.6.4.d.D</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</si>
  <si>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</si>
  <si>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C.6.4.d.E</t>
  </si>
  <si>
    <t>C.6.4.d.F</t>
  </si>
  <si>
    <t>Pembelajaran yang dilaksanakan dalam bentuk praktikum, praktik studio, praktik bengkel, atau praktik lapangan.
Tabel 5.a LKPS</t>
  </si>
  <si>
    <t>C.6.4.e.</t>
  </si>
  <si>
    <t xml:space="preserve">C.6.4.e) Monitoring dan Evaluasi Proses Pembelajaran </t>
  </si>
  <si>
    <t xml:space="preserve">Monitoring dan evaluasi pelaksanaan proses pembelajaran mencakup karakteristik, perencanaan, pelaksanaan, proses pembelajaran dan beban belajar mahasiswa untuk memperoleh capaian pembelajaran lulusan. </t>
  </si>
  <si>
    <t>C.6.4.f.A</t>
  </si>
  <si>
    <t xml:space="preserve">C.6.4.f) Penilaian Pembelajaran </t>
  </si>
  <si>
    <t>A. Mutu pelaksanaan penilaian pembelajaran (proses dan hasil belajar mahasiswa) untuk mengukur ketercapaian capaian pembelajaran berdasarkan prinsip penilaian yang mencakup:
1) edukatif,
2) otentik,
3) objektif,
4) akuntabel, dan
5) transparan,
yang dilakukan secara terintegrasi.</t>
  </si>
  <si>
    <t>C.6.4.f.B</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</si>
  <si>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</si>
  <si>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C.6.4.f.C</t>
  </si>
  <si>
    <t>C.6.4.g</t>
  </si>
  <si>
    <t xml:space="preserve">C.6.4.g) Integrasi kegiatan penelitian dan PkM dalam pembelajaran </t>
  </si>
  <si>
    <t>Integrasi kegiatan penelitian dan PkM dalam pembelajaran oleh DTPS dalam 3 tahun terakhir.
Tabel 5.b LKPS</t>
  </si>
  <si>
    <t>C.6.4.h</t>
  </si>
  <si>
    <t>C.6.4.h) Suasana Akademik</t>
  </si>
  <si>
    <t>Keterlaksanaan dan keberkalaan program dan kegiatan diluar kegiatan pembelajaran terstruktur untuk meningkatkan suasana akademik.
Contoh: kegiatan himpunan mahasiswa, kuliah umum/studium generale, seminar ilmiah, bedah buku.</t>
  </si>
  <si>
    <t>C.6.4.i.A</t>
  </si>
  <si>
    <t xml:space="preserve">C.6.4.i) Kepuasan Mahasiswa </t>
  </si>
  <si>
    <t>A. Tingkat kepuasan mahasiswa terhadap proses pendidikan.
Tabel 5.c LKPS</t>
  </si>
  <si>
    <t>C.6.4.i.B</t>
  </si>
  <si>
    <t>B. Analisis dan tindak lanjut dari hasil pengukuran kepuasan mahasiswa.
Skor = (A + (2 x B)) / 3</t>
  </si>
  <si>
    <t>C.7. Penelitian</t>
  </si>
  <si>
    <t>C.7.4.a</t>
  </si>
  <si>
    <t xml:space="preserve">C.7.4. Indikator Kinerja Utama C.7.4.a) Relevansi Penelitian </t>
  </si>
  <si>
    <t>C.8 Pengabdian Kepada Masyarakat</t>
  </si>
  <si>
    <t>C.8.4.a.</t>
  </si>
  <si>
    <t>C.8.4. Indikator Kinerja Utama C.8.4.a) Relevansi PkM</t>
  </si>
  <si>
    <t>Relevansi PkM pada UPPS mencakup unsur- 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</si>
  <si>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C.8.4.b.</t>
  </si>
  <si>
    <t>C.8.4.b) PkM Dosen dan Mahasiswa</t>
  </si>
  <si>
    <t>PkM DTPS yang dalam pelaksanaannya melibatkan mahasiswa program studi dalam 3 tahun terakhir.
Tabel 7 LKPS</t>
  </si>
  <si>
    <t>C.9. Luaran dan Capaian Tridharma</t>
  </si>
  <si>
    <t>C.9.4.a.1</t>
  </si>
  <si>
    <t>C.9.4. Indikator Kinerja Utama C.9.4.a) Luaran Dharma Pendidikan</t>
  </si>
  <si>
    <t>Analisis pemenuhan capaian pembelajaran lulusan (CPL) yang diukur dengan metoda yang sahih dan relevan, mencakup aspek:
1) keserbacakupan,
2) kedalaman, dan
3) kebermanfaatan analisis yang ditunjukkan dengan peningkatan CPL dari waktu ke waktu dalam 3 tahun terakhir.</t>
  </si>
  <si>
    <t>C.9.4.a.2</t>
  </si>
  <si>
    <t>IPK lulusan.
RIPK = Rata-rata IPK lulusan dalam 3 tahun terakhir.
Tabel 8.a LKPS</t>
  </si>
  <si>
    <t>C.9.4.a.3</t>
  </si>
  <si>
    <t>Prestasi mahasiswa di bidang akademik dalam 3 tahun terakhir.
Tabel 8.b.1) LKPS</t>
  </si>
  <si>
    <t>C.9.4.a.4</t>
  </si>
  <si>
    <t>Prestasi mahasiswa di bidang nonakademik dalam 3 tahun terakhir.
Tabel 8.b.2) LKPS</t>
  </si>
  <si>
    <t>C.9.4.a.5</t>
  </si>
  <si>
    <t>Masa studi.
MS = Rata-rata masa studi lulusan (tahun).
Tabel 8.c LKPS</t>
  </si>
  <si>
    <t>C.9.4.a.6</t>
  </si>
  <si>
    <t>Kelulusan tepat waktu.
PTW = Persentase kelulusan tepat waktu.
Tabel 8.c LKPS</t>
  </si>
  <si>
    <t>C.9.4.a.7</t>
  </si>
  <si>
    <t>Keberhasilan studi.
PPS = Persentase keberhasilan studi.
Tabel 8.c LKPS</t>
  </si>
  <si>
    <t>C.9.4.a.8</t>
  </si>
  <si>
    <t>C.9.4.a.9</t>
  </si>
  <si>
    <t>Waktu tunggu.
WT = waktu tunggu lulusan untuk mendapatkan pekerjaan pertama dalam 3 tahun, mulai TS-4 s.d. TS-2.
Tabel 8.d.1) LKPS</t>
  </si>
  <si>
    <t>C.9.4.a.10</t>
  </si>
  <si>
    <t>Kesesuaian bidang kerja.
PBS = Kesesuaian bidang kerja lulusan saat mendapatkan pekerjaan pertama dalam 3 tahun, mulai TS-4 s.d. TS-2.
Tabel 8.d.2) LKPS</t>
  </si>
  <si>
    <t>C.9.4.a.11</t>
  </si>
  <si>
    <t>Tingkat dan ukuran tempat kerja lulusan.
Tabel 8.e.1) LKPS</t>
  </si>
  <si>
    <t>C.9.4.a.12</t>
  </si>
  <si>
    <t>Tingkat kepuasan pengguna lulusan.
Tabel 8.e.2) LKPS</t>
  </si>
  <si>
    <t>D. Analisis dan Penetapan Program Pengembangan</t>
  </si>
  <si>
    <t>D.1</t>
  </si>
  <si>
    <t>D.1
Analisis dan Capaian Kinerja</t>
  </si>
  <si>
    <t>Keserbacakupan (kelengkapan, keluasan, dan kedalaman), ketepatan, ketajaman, dan kesesuaian analisis capaian kinerja serta konsistensi dengan setiap kriteria.</t>
  </si>
  <si>
    <t>D.2</t>
  </si>
  <si>
    <t xml:space="preserve">D.2 Analisis SWOT atau Analisis Lain yang Relevan
</t>
  </si>
  <si>
    <t>Ketepatan analisis SWOT atau analisis yang relevan di dalam mengembangkan strategi.</t>
  </si>
  <si>
    <t>D.3</t>
  </si>
  <si>
    <t>D.3. Program Pengembangan</t>
  </si>
  <si>
    <t>Ketepatan di dalam menetapkan prioritas program pengembangan.</t>
  </si>
  <si>
    <t>D.4</t>
  </si>
  <si>
    <t>D.4. Program Pengembangan keberlanjutan</t>
  </si>
  <si>
    <t>UPPS memiliki kebijakan, ketersediaan sumberdaya, kemampuan melaksanakan, dan kerealistikan program</t>
  </si>
  <si>
    <t>E. Standar Perguruan Tinggi</t>
  </si>
  <si>
    <t>E1</t>
  </si>
  <si>
    <t>Diisi oleh peserta sesuai dengan standar PT masing-masing</t>
  </si>
  <si>
    <t>Laporan keuangan tahunan</t>
  </si>
  <si>
    <t>Akreditasi internasional prodi</t>
  </si>
  <si>
    <t>Nama Prodi</t>
  </si>
  <si>
    <t>:</t>
  </si>
  <si>
    <t>Tahun Pengukuran Mutu</t>
  </si>
  <si>
    <t>Rekap nilai</t>
  </si>
  <si>
    <t>Nilai per standar</t>
  </si>
  <si>
    <t>Kriteria C.1.4</t>
  </si>
  <si>
    <t>average</t>
  </si>
  <si>
    <t>Kriteria C.2</t>
  </si>
  <si>
    <t>Average</t>
  </si>
  <si>
    <t>Metoda rekrutmen dan keketatan seleksi.
Tabel 2.a LKPS</t>
  </si>
  <si>
    <t xml:space="preserve">Artikel karya ilmiah dosen tetap yang disitasi dalam 3 tahun terakhir. Tabel 3.b.5) LKPS </t>
  </si>
  <si>
    <t>47.B</t>
  </si>
  <si>
    <t xml:space="preserve">C.7.4.b) Penelitian Dosen dan Mahasiswa </t>
  </si>
  <si>
    <t>C.7.4.b</t>
  </si>
  <si>
    <t>Penelitian DTPS yang dalam pelaksanaannya melibatkan mahasiswa program studi dalam 3 tahun terakhir.
Tabel 6.a LKPS</t>
  </si>
  <si>
    <t>Publikasi ilmiah mahasiswa, yang dihasilkan secara mandiri atau bersama DTPS, dengan judul yang relevan dengan bidang program studi dalam 3 tahun terakhir.
Tabel 8.f.1) LKPS oleh industri/masyarakat dalam 3 tahun terakhir.
Tabel 8.f.3) LKPS</t>
  </si>
  <si>
    <t>Luaran penelitian dan PkM yang dihasilkan mahasiswa, baik secara mandiri atau bersama DTPS dalam 3 tahun terakhir.
Tabel 8.f.4) LKPS</t>
  </si>
  <si>
    <t>31.A</t>
  </si>
  <si>
    <t xml:space="preserve">31.B </t>
  </si>
  <si>
    <t>44.A</t>
  </si>
  <si>
    <t>44.B</t>
  </si>
  <si>
    <t>44.C</t>
  </si>
  <si>
    <t>47.A</t>
  </si>
  <si>
    <t xml:space="preserve">PENYUSUNAN PEMETAAN RESIKO PROGRAM S1BERDASARKAN STANDAR BAN PT APS 4.0 DALAM RANGKA STANDAR PENJAMINAN MUTU PERGURUAN TINGGI </t>
  </si>
  <si>
    <t>Upaya pengembangan dosen.
Jika Skor rata-rata butir Profil Dosen ≥ 3,5, maka Skor = 4.</t>
  </si>
  <si>
    <t>Realisasi investasi (SDM, sarana dan prasarana) yang mendukung penyelenggaraan tridharma.
Jika Skor rata-rata butir tentang Profil Dosen, Sarana, dan Prasarana ≥ 3,5 , maka Skor butir ini = 4.</t>
  </si>
  <si>
    <r>
      <t xml:space="preserve">B. Perwujudan </t>
    </r>
    <r>
      <rPr>
        <i/>
        <sz val="10"/>
        <color theme="1"/>
        <rFont val="Calibri"/>
        <family val="2"/>
      </rPr>
      <t xml:space="preserve">good governance </t>
    </r>
    <r>
      <rPr>
        <sz val="10"/>
        <color theme="1"/>
        <rFont val="Calibri"/>
        <family val="2"/>
      </rPr>
      <t>dan pemenuhan lima pilar sistem tata pamong, yang mencakup: 
1) Kredibel,
2) Transparan,
3) Akuntabel,
4) Bertanggung jawab, 
5) Adil.
Skor = (A + (2 x B)) / 3</t>
    </r>
  </si>
  <si>
    <t>C. Pelaksanaan penilaian memuat unsur- 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
Skor = (A + (2 x B) + (2 x C)) / 5</t>
  </si>
  <si>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</si>
  <si>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t>
  </si>
  <si>
    <t>Biaya operasional pendidikan.
Tabel 4 LKPS
Tabel 4 LKPS</t>
  </si>
  <si>
    <t>Dana penelitian DTPS. 
Tabel 4 LKPS
Tabel 4 LKPS</t>
  </si>
  <si>
    <t>Dana pengabdian kepada masyarakat DTPS.
Tabel 3LKPS
Tabel 4 LKPS</t>
  </si>
  <si>
    <t>C.6.4.d.C</t>
  </si>
  <si>
    <t>C. Proses pembelajaran yang terkait dengan penelitian harus mengacu SN Dikti Penelitian :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t>
  </si>
  <si>
    <t>Capaian</t>
  </si>
  <si>
    <t>Prediksi Capaian Akreditasi</t>
  </si>
  <si>
    <t>B. Kualifikasi dan kecukupan laboran untuk mendukung proses pembelajaran sesuai dengan kebutuhan program studi.
Skor (A+B)/2
Skor = (A + B) / 2</t>
  </si>
  <si>
    <t>C. Ketepatan struktur kurikulum dalam pembentukan capaian pembelajaran. 
Skor= (A+(2xB)+(2xC))/5
Skor = (A + (2 x B) + (2 x C)) / 5</t>
  </si>
  <si>
    <t>E. Kesesuaian metode pembelajaran dengan capaian pembelajaran. Contoh: RBE (research based education), IBE (industry based education), teaching factory/teaching industry, dll.
Skor = (A + (2 x B) + (2 x C)+ (2 x D) + (2 x E)) / 9</t>
  </si>
  <si>
    <t>C.9.4.b.1</t>
  </si>
  <si>
    <t>C.9.4.b.2</t>
  </si>
  <si>
    <t>Prakiraan Akreditasi</t>
  </si>
  <si>
    <t>Kecukupan jumlah dosen tetap.  Tabel 3.a.1) LKPS</t>
  </si>
  <si>
    <t>C1. VISI MISI TUJUAN SASARAN</t>
  </si>
  <si>
    <t>Jumlah lulusan yang melanjukan</t>
  </si>
  <si>
    <t>Jumlah lulusan yang mendapatkan kerja sesuai bidang ilmu</t>
  </si>
  <si>
    <t xml:space="preserve">dst, diisi sesuai IKT yang dibuat </t>
  </si>
  <si>
    <t xml:space="preserve">Jumlah mahasiswa yg lulusan dengan penghasilan diatas UMR per bulan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</si>
</sst>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0.0"/>
  </numFmts>
  <fonts count="38" x14ac:knownFonts="1">
    <font>
      <sz val="12"/>
      <color rgb="FF000000"/>
      <name val="Calibri"/>
    </font>
    <font>
      <b/>
      <sz val="11"/>
      <color rgb="FF000000"/>
      <name val="Calibri"/>
      <family val="2"/>
    </font>
    <font>
      <b/>
      <sz val="10"/>
      <color rgb="FF000000"/>
      <name val="Calibri"/>
      <family val="2"/>
    </font>
    <font>
      <sz val="10"/>
      <color rgb="FF000000"/>
      <name val="Calibri"/>
      <family val="2"/>
    </font>
    <font>
      <b/>
      <sz val="11"/>
      <color rgb="FFFF0000"/>
      <name val="Calibri"/>
      <family val="2"/>
    </font>
    <font>
      <b/>
      <sz val="10"/>
      <color rgb="FFFF0000"/>
      <name val="Calibri"/>
      <family val="2"/>
    </font>
    <font>
      <b/>
      <sz val="11"/>
      <color rgb="FFFFFFFF"/>
      <name val="Calibri"/>
      <family val="2"/>
    </font>
    <font>
      <b/>
      <sz val="11"/>
      <color rgb="FF000000"/>
      <name val="Arial"/>
      <family val="2"/>
    </font>
    <font>
      <sz val="11"/>
      <color rgb="FF000000"/>
      <name val="Calibri"/>
      <family val="2"/>
    </font>
    <font>
      <sz val="12"/>
      <name val="Calibri"/>
      <family val="2"/>
    </font>
    <font>
      <b/>
      <sz val="14"/>
      <color rgb="FF000000"/>
      <name val="Calibri"/>
      <family val="2"/>
    </font>
    <font>
      <b/>
      <sz val="12"/>
      <color rgb="FF000000"/>
      <name val="Calibri"/>
      <family val="2"/>
    </font>
    <font>
      <sz val="9"/>
      <color rgb="FF000000"/>
      <name val="Arial"/>
      <family val="2"/>
    </font>
    <font>
      <sz val="12"/>
      <color rgb="FF000000"/>
      <name val="Calibri"/>
      <family val="2"/>
    </font>
    <font>
      <sz val="10"/>
      <color rgb="FF000000"/>
      <name val="Tahoma"/>
      <family val="2"/>
    </font>
    <font>
      <i/>
      <sz val="10"/>
      <color rgb="FF000000"/>
      <name val="Calibri"/>
      <family val="2"/>
    </font>
    <font>
      <sz val="12"/>
      <color theme="1"/>
      <name val="Calibri"/>
      <family val="2"/>
    </font>
    <font>
      <sz val="10"/>
      <color theme="1"/>
      <name val="Calibri"/>
      <family val="2"/>
    </font>
    <font>
      <b/>
      <sz val="10"/>
      <color theme="1"/>
      <name val="Calibri"/>
      <family val="2"/>
    </font>
    <font>
      <sz val="9"/>
      <color theme="1"/>
      <name val="Calibri"/>
      <family val="2"/>
    </font>
    <font>
      <i/>
      <sz val="10"/>
      <color theme="1"/>
      <name val="Calibri"/>
      <family val="2"/>
    </font>
    <font>
      <sz val="8"/>
      <name val="Calibri"/>
    </font>
    <font>
      <b/>
      <sz val="16"/>
      <color rgb="FFFF0000"/>
      <name val="Calibri"/>
      <family val="2"/>
    </font>
    <font>
      <sz val="10"/>
      <color rgb="FFFF0000"/>
      <name val="Calibri"/>
      <family val="2"/>
    </font>
    <font>
      <sz val="20"/>
      <color rgb="FFFF0000"/>
      <name val="Calibri"/>
      <family val="2"/>
    </font>
    <font>
      <b/>
      <sz val="11"/>
      <color theme="1"/>
      <name val="Calibri"/>
      <family val="2"/>
    </font>
    <font>
      <b/>
      <sz val="12"/>
      <color theme="1"/>
      <name val="Calibri"/>
      <family val="2"/>
    </font>
    <font>
      <sz val="9"/>
      <color indexed="81"/>
      <name val="Tahoma"/>
      <family val="2"/>
    </font>
    <font>
      <b/>
      <sz val="10"/>
      <color theme="0"/>
      <name val="Calibri"/>
      <family val="2"/>
    </font>
    <font>
      <sz val="10"/>
      <color theme="0"/>
      <name val="Calibri"/>
      <family val="2"/>
    </font>
    <font>
      <sz val="12"/>
      <color theme="0"/>
      <name val="Calibri"/>
      <family val="2"/>
    </font>
    <font>
      <b/>
      <sz val="11"/>
      <name val="Calibri"/>
      <family val="2"/>
      <charset val="1"/>
    </font>
    <font>
      <b/>
      <sz val="10"/>
      <name val="Calibri"/>
      <family val="2"/>
      <charset val="1"/>
    </font>
    <font>
      <sz val="10"/>
      <name val="Calibri"/>
      <family val="2"/>
      <charset val="1"/>
    </font>
    <font>
      <b/>
      <sz val="11"/>
      <name val="Arial"/>
      <family val="2"/>
      <charset val="1"/>
    </font>
    <font>
      <b/>
      <sz val="18"/>
      <color rgb="FFFF0000"/>
      <name val="Calibri"/>
      <family val="2"/>
    </font>
    <font>
      <b/>
      <sz val="12"/>
      <name val="Calibri"/>
      <family val="2"/>
      <charset val="1"/>
    </font>
    <font>
      <b/>
      <sz val="14"/>
      <color rgb="FFFF0000"/>
      <name val="Calibri"/>
      <family val="2"/>
    </font>
  </fonts>
  <fills count="17">
    <fill>
      <patternFill patternType="none"/>
    </fill>
    <fill>
      <patternFill patternType="gray125"/>
    </fill>
    <fill>
      <patternFill patternType="solid">
        <fgColor rgb="FFFFFF00"/>
        <bgColor rgb="FFFFFF00"/>
      </patternFill>
    </fill>
    <fill>
      <patternFill patternType="solid">
        <fgColor rgb="FFB8CCE4"/>
        <bgColor rgb="FFB8CCE4"/>
      </patternFill>
    </fill>
    <fill>
      <patternFill patternType="solid">
        <fgColor rgb="FF00B0F0"/>
        <bgColor rgb="FF00B0F0"/>
      </patternFill>
    </fill>
    <fill>
      <patternFill patternType="solid">
        <fgColor rgb="FF3366FF"/>
        <bgColor rgb="FF3366FF"/>
      </patternFill>
    </fill>
    <fill>
      <patternFill patternType="solid">
        <fgColor rgb="FFFFFF0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0.249977111117893"/>
        <bgColor rgb="FF17365D"/>
      </patternFill>
    </fill>
    <fill>
      <patternFill patternType="solid">
        <fgColor theme="2" tint="-0.249977111117893"/>
        <bgColor rgb="FFB8CCE4"/>
      </patternFill>
    </fill>
    <fill>
      <patternFill patternType="solid">
        <fgColor theme="2" tint="-0.249977111117893"/>
        <bgColor rgb="FF00FF00"/>
      </patternFill>
    </fill>
    <fill>
      <patternFill patternType="solid">
        <fgColor theme="0"/>
        <bgColor rgb="FF17365D"/>
      </patternFill>
    </fill>
    <fill>
      <patternFill patternType="solid">
        <fgColor theme="0"/>
        <bgColor indexed="64"/>
      </patternFill>
    </fill>
    <fill>
      <patternFill patternType="solid">
        <fgColor theme="0"/>
        <bgColor rgb="FFB8CCE4"/>
      </patternFill>
    </fill>
    <fill>
      <patternFill patternType="solid">
        <fgColor theme="0"/>
        <bgColor rgb="FF00FF00"/>
      </patternFill>
    </fill>
  </fills>
  <borders count="1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1">
    <xf numFmtId="0" fontId="0" fillId="0" borderId="0" xfId="0"/>
    <xf numFmtId="0" fontId="1" fillId="0" borderId="0" xfId="0" applyFont="1" applyAlignment="1">
      <alignment horizontal="left" vertical="top"/>
    </xf>
    <xf numFmtId="0" fontId="3" fillId="0" borderId="0" xfId="0" applyFont="1" applyAlignment="1">
      <alignment wrapText="1"/>
    </xf>
    <xf numFmtId="0" fontId="3" fillId="0" borderId="0" xfId="0" applyFont="1"/>
    <xf numFmtId="0" fontId="3" fillId="0" borderId="0" xfId="0" applyFont="1" applyAlignment="1">
      <alignment vertical="top"/>
    </xf>
    <xf numFmtId="2" fontId="3" fillId="0" borderId="0" xfId="0" applyNumberFormat="1" applyFont="1" applyAlignment="1">
      <alignment horizontal="center" vertical="top"/>
    </xf>
    <xf numFmtId="0" fontId="4" fillId="2" borderId="1" xfId="0" applyFont="1" applyFill="1" applyBorder="1" applyAlignment="1">
      <alignment horizontal="left" vertical="top"/>
    </xf>
    <xf numFmtId="0" fontId="1" fillId="0" borderId="0" xfId="0" applyFont="1" applyAlignment="1">
      <alignment horizontal="left"/>
    </xf>
    <xf numFmtId="2" fontId="2"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2" fontId="3" fillId="0" borderId="2" xfId="0" applyNumberFormat="1" applyFont="1" applyBorder="1" applyAlignment="1">
      <alignment horizontal="center" vertical="top"/>
    </xf>
    <xf numFmtId="0" fontId="2" fillId="0" borderId="2" xfId="0" applyFont="1" applyBorder="1" applyAlignment="1">
      <alignment horizontal="center" vertical="center" wrapText="1"/>
    </xf>
    <xf numFmtId="0" fontId="2" fillId="0" borderId="2" xfId="0" applyFont="1" applyBorder="1" applyAlignment="1">
      <alignment horizontal="left" vertical="top"/>
    </xf>
    <xf numFmtId="0" fontId="3" fillId="0" borderId="2" xfId="0" applyFont="1" applyBorder="1" applyAlignment="1">
      <alignment vertical="top" wrapText="1"/>
    </xf>
    <xf numFmtId="0" fontId="7" fillId="0" borderId="0" xfId="0" applyFont="1"/>
    <xf numFmtId="0" fontId="7" fillId="0" borderId="2" xfId="0" applyFont="1" applyBorder="1" applyAlignment="1">
      <alignment horizontal="left" vertical="top"/>
    </xf>
    <xf numFmtId="0" fontId="3" fillId="0" borderId="2" xfId="0" applyFont="1" applyBorder="1" applyAlignment="1">
      <alignment wrapText="1"/>
    </xf>
    <xf numFmtId="0" fontId="3" fillId="3" borderId="2" xfId="0" applyFont="1" applyFill="1" applyBorder="1" applyAlignment="1">
      <alignment horizontal="center" vertical="top"/>
    </xf>
    <xf numFmtId="0" fontId="3" fillId="0" borderId="2" xfId="0" applyFont="1" applyBorder="1"/>
    <xf numFmtId="0" fontId="8" fillId="0" borderId="0" xfId="0" applyFont="1" applyAlignment="1">
      <alignment horizontal="left" vertical="top"/>
    </xf>
    <xf numFmtId="0" fontId="3" fillId="0" borderId="2" xfId="0" applyFont="1" applyBorder="1" applyAlignment="1">
      <alignment vertical="top"/>
    </xf>
    <xf numFmtId="0" fontId="8" fillId="0" borderId="2" xfId="0" applyFont="1" applyBorder="1" applyAlignment="1">
      <alignment horizontal="left" vertical="top"/>
    </xf>
    <xf numFmtId="0" fontId="3" fillId="0" borderId="0" xfId="0" applyFont="1" applyAlignment="1">
      <alignment vertical="top" wrapText="1"/>
    </xf>
    <xf numFmtId="0" fontId="3" fillId="0" borderId="0" xfId="0" applyFont="1" applyAlignment="1">
      <alignment horizontal="center" vertical="top"/>
    </xf>
    <xf numFmtId="0" fontId="1" fillId="0" borderId="2" xfId="0" applyFont="1" applyBorder="1" applyAlignment="1">
      <alignment horizontal="left" vertical="top"/>
    </xf>
    <xf numFmtId="0" fontId="3" fillId="0" borderId="2" xfId="0" applyFont="1" applyBorder="1" applyAlignment="1">
      <alignment horizontal="center" vertical="top"/>
    </xf>
    <xf numFmtId="0" fontId="3" fillId="0" borderId="2" xfId="0" applyFont="1" applyBorder="1" applyAlignment="1">
      <alignment horizontal="left" vertical="top" wrapText="1"/>
    </xf>
    <xf numFmtId="0" fontId="3" fillId="3" borderId="1" xfId="0" applyFont="1" applyFill="1" applyBorder="1" applyAlignment="1">
      <alignment horizontal="center" vertical="top"/>
    </xf>
    <xf numFmtId="0" fontId="10" fillId="3" borderId="1" xfId="0" applyFont="1" applyFill="1" applyBorder="1"/>
    <xf numFmtId="164" fontId="10" fillId="3" borderId="1" xfId="0" applyNumberFormat="1" applyFont="1" applyFill="1" applyBorder="1"/>
    <xf numFmtId="2" fontId="10" fillId="3" borderId="1" xfId="0" applyNumberFormat="1" applyFont="1" applyFill="1" applyBorder="1"/>
    <xf numFmtId="0" fontId="0" fillId="3" borderId="1" xfId="0" applyFill="1" applyBorder="1"/>
    <xf numFmtId="1" fontId="10" fillId="3" borderId="1" xfId="0" applyNumberFormat="1" applyFont="1" applyFill="1" applyBorder="1" applyAlignment="1">
      <alignment horizontal="left"/>
    </xf>
    <xf numFmtId="164" fontId="0" fillId="0" borderId="0" xfId="0" applyNumberFormat="1"/>
    <xf numFmtId="2" fontId="0" fillId="0" borderId="0" xfId="0" applyNumberFormat="1"/>
    <xf numFmtId="2" fontId="11" fillId="3" borderId="2" xfId="0" applyNumberFormat="1" applyFont="1" applyFill="1" applyBorder="1"/>
    <xf numFmtId="0" fontId="11" fillId="3" borderId="2" xfId="0" applyFont="1" applyFill="1" applyBorder="1" applyAlignment="1">
      <alignment horizontal="center"/>
    </xf>
    <xf numFmtId="0" fontId="0" fillId="0" borderId="0" xfId="0" applyAlignment="1">
      <alignment horizontal="left" vertical="center"/>
    </xf>
    <xf numFmtId="164" fontId="0" fillId="0" borderId="0" xfId="0" applyNumberFormat="1" applyAlignment="1">
      <alignment horizontal="left" vertical="center"/>
    </xf>
    <xf numFmtId="2" fontId="0" fillId="0" borderId="2" xfId="0" applyNumberFormat="1" applyBorder="1" applyAlignment="1">
      <alignment horizontal="center"/>
    </xf>
    <xf numFmtId="0" fontId="1" fillId="0" borderId="2" xfId="0" applyFont="1" applyBorder="1" applyAlignment="1">
      <alignment horizontal="center"/>
    </xf>
    <xf numFmtId="0" fontId="0" fillId="0" borderId="0" xfId="0" applyAlignment="1">
      <alignment horizontal="left" vertical="top"/>
    </xf>
    <xf numFmtId="2" fontId="11" fillId="3" borderId="2" xfId="0" applyNumberFormat="1" applyFont="1" applyFill="1" applyBorder="1" applyAlignment="1">
      <alignment horizontal="center"/>
    </xf>
    <xf numFmtId="0" fontId="11" fillId="3" borderId="1" xfId="0" applyFont="1" applyFill="1" applyBorder="1" applyAlignment="1">
      <alignment horizontal="center"/>
    </xf>
    <xf numFmtId="2" fontId="11" fillId="3" borderId="1" xfId="0" applyNumberFormat="1" applyFont="1" applyFill="1" applyBorder="1" applyAlignment="1">
      <alignment horizontal="center"/>
    </xf>
    <xf numFmtId="0" fontId="1" fillId="0" borderId="0" xfId="0" applyFont="1" applyAlignment="1">
      <alignment horizontal="center"/>
    </xf>
    <xf numFmtId="0" fontId="11" fillId="0" borderId="0" xfId="0" applyFont="1" applyAlignment="1">
      <alignment horizontal="left" vertical="center"/>
    </xf>
    <xf numFmtId="0" fontId="0" fillId="0" borderId="2" xfId="0" applyBorder="1" applyAlignment="1">
      <alignment horizontal="left"/>
    </xf>
    <xf numFmtId="165" fontId="0" fillId="0" borderId="2" xfId="0" applyNumberFormat="1" applyBorder="1" applyAlignment="1">
      <alignment horizontal="center"/>
    </xf>
    <xf numFmtId="0" fontId="1" fillId="4" borderId="2" xfId="0" applyFont="1" applyFill="1" applyBorder="1" applyAlignment="1">
      <alignment horizontal="left"/>
    </xf>
    <xf numFmtId="164" fontId="1" fillId="4" borderId="11" xfId="0" applyNumberFormat="1" applyFont="1" applyFill="1" applyBorder="1" applyAlignment="1">
      <alignment horizontal="center"/>
    </xf>
    <xf numFmtId="166" fontId="0" fillId="0" borderId="0" xfId="0" applyNumberFormat="1"/>
    <xf numFmtId="0" fontId="0" fillId="5" borderId="1" xfId="0" applyFill="1" applyBorder="1"/>
    <xf numFmtId="164" fontId="1" fillId="5" borderId="11" xfId="0" applyNumberFormat="1" applyFont="1" applyFill="1" applyBorder="1" applyAlignment="1">
      <alignment horizontal="center"/>
    </xf>
    <xf numFmtId="166" fontId="0" fillId="5" borderId="1" xfId="0" applyNumberFormat="1" applyFill="1" applyBorder="1"/>
    <xf numFmtId="0" fontId="11" fillId="0" borderId="0" xfId="0" applyFont="1"/>
    <xf numFmtId="2" fontId="0" fillId="5" borderId="1" xfId="0" applyNumberFormat="1" applyFill="1" applyBorder="1"/>
    <xf numFmtId="0" fontId="11" fillId="0" borderId="0" xfId="0" applyFont="1" applyAlignment="1">
      <alignment horizontal="left" vertical="top"/>
    </xf>
    <xf numFmtId="0" fontId="12" fillId="0" borderId="0" xfId="0" applyFont="1"/>
    <xf numFmtId="0" fontId="0" fillId="0" borderId="0" xfId="0" applyAlignment="1">
      <alignment horizontal="center"/>
    </xf>
    <xf numFmtId="0" fontId="17" fillId="0" borderId="0" xfId="0" applyFont="1"/>
    <xf numFmtId="0" fontId="18" fillId="0" borderId="2" xfId="0" applyFont="1" applyBorder="1" applyAlignment="1">
      <alignment horizontal="center" vertical="center" wrapText="1"/>
    </xf>
    <xf numFmtId="0" fontId="17" fillId="0" borderId="2" xfId="0" applyFont="1" applyBorder="1" applyAlignment="1">
      <alignment vertical="top" wrapText="1"/>
    </xf>
    <xf numFmtId="0" fontId="17" fillId="0" borderId="2" xfId="0" applyFont="1" applyBorder="1" applyAlignment="1">
      <alignment wrapText="1"/>
    </xf>
    <xf numFmtId="0" fontId="17" fillId="0" borderId="2" xfId="0" applyFont="1" applyBorder="1" applyAlignment="1">
      <alignment vertical="top"/>
    </xf>
    <xf numFmtId="0" fontId="17" fillId="0" borderId="2" xfId="0" applyFont="1" applyBorder="1"/>
    <xf numFmtId="0" fontId="17" fillId="0" borderId="0" xfId="0" applyFont="1" applyAlignment="1">
      <alignment wrapText="1"/>
    </xf>
    <xf numFmtId="0" fontId="17" fillId="0" borderId="2" xfId="0" applyFont="1" applyBorder="1" applyAlignment="1">
      <alignment horizontal="left" vertical="top" wrapText="1"/>
    </xf>
    <xf numFmtId="0" fontId="19" fillId="0" borderId="2" xfId="0" applyFont="1" applyBorder="1" applyAlignment="1">
      <alignment vertical="top" wrapText="1"/>
    </xf>
    <xf numFmtId="0" fontId="17" fillId="0" borderId="0" xfId="0" applyFont="1" applyAlignment="1">
      <alignment vertical="top" wrapText="1"/>
    </xf>
    <xf numFmtId="0" fontId="16" fillId="0" borderId="0" xfId="0" applyFont="1"/>
    <xf numFmtId="0" fontId="19" fillId="0" borderId="0" xfId="0" applyFont="1" applyAlignment="1">
      <alignment vertical="top" wrapText="1"/>
    </xf>
    <xf numFmtId="0" fontId="0" fillId="0" borderId="0" xfId="0" applyAlignment="1">
      <alignment vertical="top"/>
    </xf>
    <xf numFmtId="2" fontId="2" fillId="6" borderId="2" xfId="0" applyNumberFormat="1" applyFont="1" applyFill="1" applyBorder="1" applyAlignment="1">
      <alignment horizontal="center" vertical="top" wrapText="1"/>
    </xf>
    <xf numFmtId="0" fontId="23" fillId="7" borderId="2" xfId="0" applyFont="1" applyFill="1" applyBorder="1" applyAlignment="1">
      <alignment vertical="top" wrapText="1"/>
    </xf>
    <xf numFmtId="0" fontId="5" fillId="7" borderId="2" xfId="0" applyFont="1" applyFill="1" applyBorder="1" applyAlignment="1">
      <alignment vertical="top" wrapText="1"/>
    </xf>
    <xf numFmtId="2" fontId="24" fillId="0" borderId="0" xfId="0" applyNumberFormat="1" applyFont="1" applyAlignment="1">
      <alignment horizontal="center" vertical="top"/>
    </xf>
    <xf numFmtId="2" fontId="23" fillId="8" borderId="2" xfId="0" applyNumberFormat="1" applyFont="1" applyFill="1" applyBorder="1" applyAlignment="1">
      <alignment horizontal="center" vertical="top"/>
    </xf>
    <xf numFmtId="0" fontId="8" fillId="0" borderId="12" xfId="0" applyFont="1" applyBorder="1" applyAlignment="1">
      <alignment horizontal="left" vertical="top"/>
    </xf>
    <xf numFmtId="0" fontId="26" fillId="0" borderId="12" xfId="0" applyFont="1" applyBorder="1" applyAlignment="1">
      <alignment vertical="top" wrapText="1"/>
    </xf>
    <xf numFmtId="2" fontId="3" fillId="0" borderId="12" xfId="0" applyNumberFormat="1" applyFont="1" applyBorder="1" applyAlignment="1">
      <alignment horizontal="center" vertical="top"/>
    </xf>
    <xf numFmtId="0" fontId="3" fillId="0" borderId="12" xfId="0" applyFont="1" applyBorder="1"/>
    <xf numFmtId="0" fontId="3" fillId="0" borderId="12" xfId="0" applyFont="1" applyBorder="1" applyAlignment="1">
      <alignment wrapText="1"/>
    </xf>
    <xf numFmtId="0" fontId="0" fillId="0" borderId="12" xfId="0" applyBorder="1"/>
    <xf numFmtId="0" fontId="3" fillId="3" borderId="12" xfId="0" applyFont="1" applyFill="1" applyBorder="1" applyAlignment="1">
      <alignment horizontal="center" vertical="top" wrapText="1"/>
    </xf>
    <xf numFmtId="2" fontId="2" fillId="6" borderId="2" xfId="0" applyNumberFormat="1" applyFont="1" applyFill="1" applyBorder="1" applyAlignment="1">
      <alignment horizontal="center" vertical="top"/>
    </xf>
    <xf numFmtId="2" fontId="2" fillId="6" borderId="0" xfId="0" applyNumberFormat="1" applyFont="1" applyFill="1" applyAlignment="1">
      <alignment horizontal="center" vertical="top"/>
    </xf>
    <xf numFmtId="2" fontId="11" fillId="0" borderId="0" xfId="0" applyNumberFormat="1" applyFont="1" applyAlignment="1">
      <alignment horizontal="left" vertical="top" wrapText="1"/>
    </xf>
    <xf numFmtId="1" fontId="22" fillId="6" borderId="12" xfId="0" applyNumberFormat="1" applyFont="1" applyFill="1" applyBorder="1" applyAlignment="1">
      <alignment horizontal="center" vertical="top"/>
    </xf>
    <xf numFmtId="0" fontId="28" fillId="6" borderId="0" xfId="0" applyFont="1" applyFill="1" applyAlignment="1">
      <alignment horizontal="left" vertical="top"/>
    </xf>
    <xf numFmtId="0" fontId="28" fillId="2" borderId="1" xfId="0" applyFont="1" applyFill="1" applyBorder="1" applyAlignment="1">
      <alignment horizontal="left" vertical="top"/>
    </xf>
    <xf numFmtId="0" fontId="28" fillId="6" borderId="2" xfId="0" applyFont="1" applyFill="1" applyBorder="1" applyAlignment="1">
      <alignment horizontal="left" vertical="top"/>
    </xf>
    <xf numFmtId="0" fontId="29" fillId="6" borderId="0" xfId="0" applyFont="1" applyFill="1" applyAlignment="1">
      <alignment horizontal="left" vertical="top"/>
    </xf>
    <xf numFmtId="0" fontId="29" fillId="6" borderId="2" xfId="0" applyFont="1" applyFill="1" applyBorder="1" applyAlignment="1">
      <alignment horizontal="left" vertical="top"/>
    </xf>
    <xf numFmtId="0" fontId="28" fillId="6" borderId="0" xfId="0" applyFont="1" applyFill="1" applyAlignment="1">
      <alignment horizontal="left"/>
    </xf>
    <xf numFmtId="0" fontId="28" fillId="6" borderId="0" xfId="0" applyFont="1" applyFill="1"/>
    <xf numFmtId="0" fontId="29" fillId="6" borderId="12" xfId="0" applyFont="1" applyFill="1" applyBorder="1" applyAlignment="1">
      <alignment horizontal="left" vertical="top"/>
    </xf>
    <xf numFmtId="0" fontId="30" fillId="6" borderId="12" xfId="0" applyFont="1" applyFill="1" applyBorder="1"/>
    <xf numFmtId="0" fontId="30" fillId="6" borderId="0" xfId="0" applyFont="1" applyFill="1"/>
    <xf numFmtId="0" fontId="31" fillId="9" borderId="0" xfId="0" applyFont="1" applyFill="1" applyAlignment="1">
      <alignment horizontal="left" vertical="top"/>
    </xf>
    <xf numFmtId="0" fontId="32" fillId="9" borderId="0" xfId="0" applyFont="1" applyFill="1" applyAlignment="1">
      <alignment horizontal="left" vertical="top"/>
    </xf>
    <xf numFmtId="0" fontId="33" fillId="9" borderId="0" xfId="0" applyFont="1" applyFill="1" applyAlignment="1">
      <alignment wrapText="1"/>
    </xf>
    <xf numFmtId="0" fontId="33" fillId="9" borderId="0" xfId="0" applyFont="1" applyFill="1"/>
    <xf numFmtId="2" fontId="33" fillId="9" borderId="0" xfId="0" applyNumberFormat="1" applyFont="1" applyFill="1" applyAlignment="1">
      <alignment horizontal="center" vertical="top"/>
    </xf>
    <xf numFmtId="0" fontId="33" fillId="9" borderId="0" xfId="0" applyFont="1" applyFill="1" applyAlignment="1">
      <alignment vertical="top"/>
    </xf>
    <xf numFmtId="0" fontId="9" fillId="9" borderId="0" xfId="0" applyFont="1" applyFill="1"/>
    <xf numFmtId="0" fontId="31" fillId="10" borderId="2" xfId="0" applyFont="1" applyFill="1" applyBorder="1" applyAlignment="1">
      <alignment horizontal="left" vertical="top"/>
    </xf>
    <xf numFmtId="0" fontId="32" fillId="10" borderId="2" xfId="0" applyFont="1" applyFill="1" applyBorder="1" applyAlignment="1">
      <alignment horizontal="left" vertical="top"/>
    </xf>
    <xf numFmtId="0" fontId="32" fillId="10" borderId="2" xfId="0" applyFont="1" applyFill="1" applyBorder="1" applyAlignment="1">
      <alignment horizontal="center" vertical="center" wrapText="1"/>
    </xf>
    <xf numFmtId="0" fontId="32" fillId="9" borderId="2" xfId="0" applyFont="1" applyFill="1" applyBorder="1" applyAlignment="1">
      <alignment horizontal="center" vertical="center" wrapText="1"/>
    </xf>
    <xf numFmtId="2" fontId="32" fillId="11" borderId="2" xfId="0" applyNumberFormat="1" applyFont="1" applyFill="1" applyBorder="1" applyAlignment="1">
      <alignment horizontal="center" vertical="top" wrapText="1"/>
    </xf>
    <xf numFmtId="2" fontId="32" fillId="9" borderId="2" xfId="0" applyNumberFormat="1" applyFont="1" applyFill="1" applyBorder="1" applyAlignment="1">
      <alignment horizontal="center" vertical="top" wrapText="1"/>
    </xf>
    <xf numFmtId="0" fontId="32" fillId="11" borderId="2" xfId="0" applyFont="1" applyFill="1" applyBorder="1" applyAlignment="1">
      <alignment horizontal="center" vertical="center" wrapText="1"/>
    </xf>
    <xf numFmtId="0" fontId="32" fillId="12" borderId="2" xfId="0" applyFont="1" applyFill="1" applyBorder="1" applyAlignment="1">
      <alignment horizontal="left" vertical="top"/>
    </xf>
    <xf numFmtId="0" fontId="31" fillId="9" borderId="0" xfId="0" applyFont="1" applyFill="1" applyAlignment="1">
      <alignment horizontal="left"/>
    </xf>
    <xf numFmtId="0" fontId="34" fillId="9" borderId="2" xfId="0" applyFont="1" applyFill="1" applyBorder="1"/>
    <xf numFmtId="0" fontId="32" fillId="9" borderId="2" xfId="0" applyFont="1" applyFill="1" applyBorder="1" applyAlignment="1">
      <alignment horizontal="left" vertical="top"/>
    </xf>
    <xf numFmtId="0" fontId="32" fillId="9" borderId="5" xfId="0" applyFont="1" applyFill="1" applyBorder="1" applyAlignment="1">
      <alignment horizontal="center" vertical="top" wrapText="1"/>
    </xf>
    <xf numFmtId="2" fontId="33" fillId="9" borderId="2" xfId="0" applyNumberFormat="1" applyFont="1" applyFill="1" applyBorder="1" applyAlignment="1">
      <alignment horizontal="center" vertical="top"/>
    </xf>
    <xf numFmtId="0" fontId="31" fillId="9" borderId="5" xfId="0" applyFont="1" applyFill="1" applyBorder="1" applyAlignment="1">
      <alignment horizontal="left" vertical="top"/>
    </xf>
    <xf numFmtId="0" fontId="32" fillId="9" borderId="5" xfId="0" applyFont="1" applyFill="1" applyBorder="1" applyAlignment="1">
      <alignment horizontal="left" vertical="top"/>
    </xf>
    <xf numFmtId="0" fontId="33" fillId="9" borderId="5" xfId="0" applyFont="1" applyFill="1" applyBorder="1" applyAlignment="1">
      <alignment vertical="top" wrapText="1"/>
    </xf>
    <xf numFmtId="2" fontId="33" fillId="9" borderId="13" xfId="0" applyNumberFormat="1" applyFont="1" applyFill="1" applyBorder="1" applyAlignment="1">
      <alignment horizontal="center" vertical="top" wrapText="1"/>
    </xf>
    <xf numFmtId="0" fontId="32" fillId="9" borderId="14" xfId="0" applyFont="1" applyFill="1" applyBorder="1" applyAlignment="1">
      <alignment horizontal="center" vertical="top" wrapText="1"/>
    </xf>
    <xf numFmtId="2" fontId="33" fillId="9" borderId="6" xfId="0" applyNumberFormat="1" applyFont="1" applyFill="1" applyBorder="1" applyAlignment="1">
      <alignment horizontal="center" vertical="top"/>
    </xf>
    <xf numFmtId="2" fontId="32" fillId="9" borderId="5" xfId="0" applyNumberFormat="1" applyFont="1" applyFill="1" applyBorder="1" applyAlignment="1">
      <alignment horizontal="center" vertical="top" wrapText="1"/>
    </xf>
    <xf numFmtId="0" fontId="32" fillId="9" borderId="5" xfId="0" applyFont="1" applyFill="1" applyBorder="1" applyAlignment="1">
      <alignment horizontal="center" vertical="center" wrapText="1"/>
    </xf>
    <xf numFmtId="2" fontId="32" fillId="9" borderId="12" xfId="0" applyNumberFormat="1" applyFont="1" applyFill="1" applyBorder="1" applyAlignment="1">
      <alignment horizontal="center" vertical="top" wrapText="1"/>
    </xf>
    <xf numFmtId="0" fontId="32" fillId="9" borderId="12" xfId="0" applyFont="1" applyFill="1" applyBorder="1" applyAlignment="1">
      <alignment horizontal="center" vertical="top" wrapText="1"/>
    </xf>
    <xf numFmtId="0" fontId="32" fillId="9" borderId="12" xfId="0" applyFont="1" applyFill="1" applyBorder="1" applyAlignment="1">
      <alignment horizontal="center" vertical="center" wrapText="1"/>
    </xf>
    <xf numFmtId="0" fontId="32" fillId="9" borderId="12" xfId="0" applyFont="1" applyFill="1" applyBorder="1" applyAlignment="1">
      <alignment horizontal="left" vertical="top"/>
    </xf>
    <xf numFmtId="0" fontId="32" fillId="9" borderId="0" xfId="0" applyFont="1" applyFill="1" applyAlignment="1">
      <alignment horizontal="center" vertical="center" wrapText="1"/>
    </xf>
    <xf numFmtId="2" fontId="32" fillId="9" borderId="0" xfId="0" applyNumberFormat="1" applyFont="1" applyFill="1" applyAlignment="1">
      <alignment horizontal="center" vertical="top" wrapText="1"/>
    </xf>
    <xf numFmtId="0" fontId="32" fillId="9" borderId="1" xfId="0" applyFont="1" applyFill="1" applyBorder="1" applyAlignment="1">
      <alignment horizontal="center" vertical="top" wrapText="1"/>
    </xf>
    <xf numFmtId="2" fontId="32" fillId="11" borderId="8" xfId="0" applyNumberFormat="1" applyFont="1" applyFill="1" applyBorder="1" applyAlignment="1">
      <alignment horizontal="center" vertical="top" wrapText="1"/>
    </xf>
    <xf numFmtId="0" fontId="32" fillId="11" borderId="12" xfId="0" applyFont="1" applyFill="1" applyBorder="1" applyAlignment="1">
      <alignment horizontal="center" vertical="top" wrapText="1"/>
    </xf>
    <xf numFmtId="2" fontId="32" fillId="11" borderId="11" xfId="0" applyNumberFormat="1" applyFont="1" applyFill="1" applyBorder="1" applyAlignment="1">
      <alignment horizontal="center" vertical="top" wrapText="1"/>
    </xf>
    <xf numFmtId="2" fontId="32" fillId="11" borderId="4" xfId="0" applyNumberFormat="1" applyFont="1" applyFill="1" applyBorder="1" applyAlignment="1">
      <alignment horizontal="center" vertical="top" wrapText="1"/>
    </xf>
    <xf numFmtId="2" fontId="32" fillId="9" borderId="8" xfId="0" applyNumberFormat="1" applyFont="1" applyFill="1" applyBorder="1" applyAlignment="1">
      <alignment horizontal="center" vertical="top" wrapText="1"/>
    </xf>
    <xf numFmtId="0" fontId="34" fillId="9" borderId="0" xfId="0" applyFont="1" applyFill="1"/>
    <xf numFmtId="0" fontId="32" fillId="9" borderId="7" xfId="0" applyFont="1" applyFill="1" applyBorder="1" applyAlignment="1">
      <alignment horizontal="center" vertical="top" wrapText="1"/>
    </xf>
    <xf numFmtId="0" fontId="32" fillId="9" borderId="6" xfId="0" applyFont="1" applyFill="1" applyBorder="1" applyAlignment="1">
      <alignment horizontal="left" vertical="top"/>
    </xf>
    <xf numFmtId="0" fontId="31" fillId="9" borderId="2" xfId="0" applyFont="1" applyFill="1" applyBorder="1" applyAlignment="1">
      <alignment horizontal="left" vertical="top"/>
    </xf>
    <xf numFmtId="0" fontId="33" fillId="9" borderId="2" xfId="0" applyFont="1" applyFill="1" applyBorder="1" applyAlignment="1">
      <alignment vertical="top" wrapText="1"/>
    </xf>
    <xf numFmtId="2" fontId="33" fillId="9" borderId="2" xfId="0" applyNumberFormat="1" applyFont="1" applyFill="1" applyBorder="1" applyAlignment="1">
      <alignment horizontal="center" vertical="top" wrapText="1"/>
    </xf>
    <xf numFmtId="0" fontId="32" fillId="9" borderId="2" xfId="0" applyFont="1" applyFill="1" applyBorder="1" applyAlignment="1">
      <alignment horizontal="center" vertical="top" wrapText="1"/>
    </xf>
    <xf numFmtId="0" fontId="1" fillId="9" borderId="0" xfId="0" applyFont="1" applyFill="1" applyAlignment="1">
      <alignment horizontal="left" vertical="top"/>
    </xf>
    <xf numFmtId="0" fontId="28" fillId="9" borderId="0" xfId="0" applyFont="1" applyFill="1" applyAlignment="1">
      <alignment horizontal="left" vertical="top"/>
    </xf>
    <xf numFmtId="0" fontId="3" fillId="9" borderId="0" xfId="0" applyFont="1" applyFill="1" applyAlignment="1">
      <alignment wrapText="1"/>
    </xf>
    <xf numFmtId="0" fontId="17" fillId="9" borderId="0" xfId="0" applyFont="1" applyFill="1"/>
    <xf numFmtId="2" fontId="3" fillId="9" borderId="0" xfId="0" applyNumberFormat="1" applyFont="1" applyFill="1" applyAlignment="1">
      <alignment horizontal="center" vertical="top"/>
    </xf>
    <xf numFmtId="0" fontId="3" fillId="9" borderId="0" xfId="0" applyFont="1" applyFill="1" applyAlignment="1">
      <alignment vertical="top"/>
    </xf>
    <xf numFmtId="2" fontId="2" fillId="9" borderId="0" xfId="0" applyNumberFormat="1" applyFont="1" applyFill="1" applyAlignment="1">
      <alignment horizontal="center" vertical="top"/>
    </xf>
    <xf numFmtId="0" fontId="3" fillId="9" borderId="0" xfId="0" applyFont="1" applyFill="1"/>
    <xf numFmtId="0" fontId="0" fillId="9" borderId="0" xfId="0" applyFill="1"/>
    <xf numFmtId="0" fontId="8" fillId="9" borderId="2" xfId="0" applyFont="1" applyFill="1" applyBorder="1" applyAlignment="1">
      <alignment horizontal="left" vertical="top"/>
    </xf>
    <xf numFmtId="0" fontId="29" fillId="9" borderId="2" xfId="0" applyFont="1" applyFill="1" applyBorder="1" applyAlignment="1">
      <alignment horizontal="left" vertical="top"/>
    </xf>
    <xf numFmtId="0" fontId="3" fillId="9" borderId="2" xfId="0" applyFont="1" applyFill="1" applyBorder="1" applyAlignment="1">
      <alignment vertical="top" wrapText="1"/>
    </xf>
    <xf numFmtId="0" fontId="17" fillId="9" borderId="2" xfId="0" applyFont="1" applyFill="1" applyBorder="1" applyAlignment="1">
      <alignment vertical="top" wrapText="1"/>
    </xf>
    <xf numFmtId="2" fontId="3" fillId="9" borderId="2" xfId="0" applyNumberFormat="1" applyFont="1" applyFill="1" applyBorder="1" applyAlignment="1">
      <alignment horizontal="center" vertical="top"/>
    </xf>
    <xf numFmtId="0" fontId="3" fillId="11" borderId="2" xfId="0" applyFont="1" applyFill="1" applyBorder="1" applyAlignment="1">
      <alignment horizontal="center" vertical="top"/>
    </xf>
    <xf numFmtId="2" fontId="2" fillId="9" borderId="2" xfId="0" applyNumberFormat="1" applyFont="1" applyFill="1" applyBorder="1" applyAlignment="1">
      <alignment horizontal="center" vertical="top"/>
    </xf>
    <xf numFmtId="0" fontId="3" fillId="9" borderId="2" xfId="0" applyFont="1" applyFill="1" applyBorder="1"/>
    <xf numFmtId="0" fontId="3" fillId="9" borderId="2" xfId="0" applyFont="1" applyFill="1" applyBorder="1" applyAlignment="1">
      <alignment wrapText="1"/>
    </xf>
    <xf numFmtId="0" fontId="17" fillId="9" borderId="2" xfId="0" applyFont="1" applyFill="1" applyBorder="1"/>
    <xf numFmtId="0" fontId="3" fillId="9" borderId="2" xfId="0" applyFont="1" applyFill="1" applyBorder="1" applyAlignment="1">
      <alignment vertical="top"/>
    </xf>
    <xf numFmtId="0" fontId="16" fillId="0" borderId="12" xfId="0" applyFont="1" applyBorder="1"/>
    <xf numFmtId="0" fontId="0" fillId="0" borderId="12" xfId="0" applyBorder="1" applyAlignment="1">
      <alignment horizontal="center"/>
    </xf>
    <xf numFmtId="0" fontId="35" fillId="0" borderId="12" xfId="0" applyFont="1" applyBorder="1" applyAlignment="1">
      <alignment wrapText="1"/>
    </xf>
    <xf numFmtId="0" fontId="36" fillId="13" borderId="2" xfId="0" applyFont="1" applyFill="1" applyBorder="1" applyAlignment="1">
      <alignment horizontal="center" vertical="center"/>
    </xf>
    <xf numFmtId="0" fontId="36" fillId="13" borderId="2" xfId="0" applyFont="1" applyFill="1" applyBorder="1" applyAlignment="1">
      <alignment horizontal="center" vertical="center" wrapText="1"/>
    </xf>
    <xf numFmtId="0" fontId="36" fillId="14" borderId="2" xfId="0" applyFont="1" applyFill="1" applyBorder="1" applyAlignment="1">
      <alignment horizontal="center" vertical="center" wrapText="1"/>
    </xf>
    <xf numFmtId="2" fontId="36" fillId="15" borderId="2" xfId="0" applyNumberFormat="1" applyFont="1" applyFill="1" applyBorder="1" applyAlignment="1">
      <alignment horizontal="center" vertical="center" wrapText="1"/>
    </xf>
    <xf numFmtId="0" fontId="36" fillId="15" borderId="2" xfId="0" applyFont="1" applyFill="1" applyBorder="1" applyAlignment="1">
      <alignment horizontal="center" vertical="center" wrapText="1"/>
    </xf>
    <xf numFmtId="2" fontId="36" fillId="14" borderId="2" xfId="0" applyNumberFormat="1" applyFont="1" applyFill="1" applyBorder="1" applyAlignment="1">
      <alignment horizontal="center" vertical="center" wrapText="1"/>
    </xf>
    <xf numFmtId="0" fontId="36" fillId="16" borderId="2" xfId="0" applyFont="1" applyFill="1" applyBorder="1" applyAlignment="1">
      <alignment horizontal="center" vertical="center"/>
    </xf>
    <xf numFmtId="0" fontId="4" fillId="0" borderId="12" xfId="0" applyFont="1" applyBorder="1" applyAlignment="1">
      <alignment vertical="center" wrapText="1"/>
    </xf>
    <xf numFmtId="0" fontId="37" fillId="0" borderId="12" xfId="0" applyFont="1" applyBorder="1" applyAlignment="1">
      <alignment vertical="center" wrapText="1"/>
    </xf>
    <xf numFmtId="0" fontId="25" fillId="0" borderId="8" xfId="0" applyFont="1" applyBorder="1" applyAlignment="1">
      <alignment horizontal="left" vertical="top"/>
    </xf>
    <xf numFmtId="0" fontId="6" fillId="0" borderId="9" xfId="0" applyFont="1" applyBorder="1" applyAlignment="1">
      <alignment horizontal="left" vertical="top"/>
    </xf>
    <xf numFmtId="0" fontId="6" fillId="0" borderId="11" xfId="0" applyFont="1" applyBorder="1" applyAlignment="1">
      <alignment horizontal="left" vertical="top"/>
    </xf>
    <xf numFmtId="0" fontId="3" fillId="0" borderId="5" xfId="0" applyFont="1" applyBorder="1" applyAlignment="1">
      <alignment horizontal="left" vertical="top" wrapText="1"/>
    </xf>
    <xf numFmtId="0" fontId="9" fillId="0" borderId="3" xfId="0" applyFont="1" applyBorder="1"/>
    <xf numFmtId="0" fontId="8" fillId="0" borderId="5" xfId="0" applyFont="1" applyBorder="1" applyAlignment="1">
      <alignment horizontal="center" vertical="top"/>
    </xf>
    <xf numFmtId="0" fontId="8" fillId="0" borderId="5" xfId="0" applyFont="1" applyBorder="1" applyAlignment="1">
      <alignment horizontal="left" vertical="top"/>
    </xf>
    <xf numFmtId="0" fontId="9" fillId="0" borderId="7" xfId="0" applyFont="1" applyBorder="1"/>
    <xf numFmtId="2" fontId="2" fillId="6" borderId="5" xfId="0" applyNumberFormat="1" applyFont="1" applyFill="1" applyBorder="1" applyAlignment="1">
      <alignment horizontal="center" vertical="top"/>
    </xf>
    <xf numFmtId="2" fontId="2" fillId="6" borderId="3" xfId="0" applyNumberFormat="1" applyFont="1" applyFill="1" applyBorder="1" applyAlignment="1">
      <alignment horizontal="center" vertical="top"/>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32" fillId="9" borderId="15" xfId="0" applyFont="1" applyFill="1" applyBorder="1" applyAlignment="1">
      <alignment horizontal="center" vertical="center" wrapText="1"/>
    </xf>
    <xf numFmtId="0" fontId="32" fillId="9" borderId="16" xfId="0" applyFont="1" applyFill="1" applyBorder="1" applyAlignment="1">
      <alignment horizontal="center" vertical="center" wrapText="1"/>
    </xf>
    <xf numFmtId="0" fontId="32" fillId="9" borderId="17" xfId="0" applyFont="1" applyFill="1" applyBorder="1" applyAlignment="1">
      <alignment horizontal="center" vertical="center" wrapText="1"/>
    </xf>
    <xf numFmtId="2" fontId="2" fillId="6" borderId="7" xfId="0" applyNumberFormat="1" applyFont="1" applyFill="1" applyBorder="1" applyAlignment="1">
      <alignment horizontal="center" vertical="top"/>
    </xf>
    <xf numFmtId="0" fontId="9" fillId="0" borderId="7" xfId="0" applyFont="1" applyBorder="1" applyAlignment="1">
      <alignment horizontal="left"/>
    </xf>
    <xf numFmtId="0" fontId="9" fillId="0" borderId="3" xfId="0" applyFont="1" applyBorder="1" applyAlignment="1">
      <alignment horizontal="left"/>
    </xf>
    <xf numFmtId="0" fontId="11" fillId="3" borderId="8" xfId="0" applyFont="1" applyFill="1" applyBorder="1" applyAlignment="1">
      <alignment horizontal="left"/>
    </xf>
    <xf numFmtId="0" fontId="9" fillId="0" borderId="9" xfId="0" applyFont="1" applyBorder="1"/>
    <xf numFmtId="0" fontId="9" fillId="0" borderId="10" xfId="0" applyFont="1" applyBorder="1"/>
    <xf numFmtId="0" fontId="11" fillId="3" borderId="8" xfId="0" applyFont="1" applyFill="1" applyBorder="1" applyAlignment="1">
      <alignment horizontal="center"/>
    </xf>
  </cellXfs>
  <cellStyles count="1">
    <cellStyle name="Normal" xfId="0" builtinId="0"/>
  </cellStyles>
  <dxfs count="192">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CC0000"/>
          <bgColor rgb="FFCC00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CC0000"/>
          <bgColor rgb="FFCC00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F0"/>
          <bgColor rgb="FF00B0F0"/>
        </patternFill>
      </fill>
    </dxf>
    <dxf>
      <fill>
        <patternFill patternType="solid">
          <fgColor rgb="FF92D050"/>
          <bgColor rgb="FF92D050"/>
        </patternFill>
      </fill>
    </dxf>
    <dxf>
      <fill>
        <patternFill patternType="solid">
          <fgColor rgb="FF7030A0"/>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KRITERIA'!$B$27:$B$29</c:f>
              <c:strCache>
                <c:ptCount val="3"/>
                <c:pt idx="0">
                  <c:v>C.1.4.1</c:v>
                </c:pt>
                <c:pt idx="1">
                  <c:v>C.1.4.2</c:v>
                </c:pt>
                <c:pt idx="2">
                  <c:v>C.1.4.3</c:v>
                </c:pt>
              </c:strCache>
            </c:strRef>
          </c:cat>
          <c:val>
            <c:numRef>
              <c:f>'PETA PER KRITERIA'!$C$27:$C$29</c:f>
              <c:numCache>
                <c:formatCode>_(* #,##0.0_);_(* \(#,##0.0\);_(* "-"_);_(@_)</c:formatCode>
                <c:ptCount val="3"/>
                <c:pt idx="0">
                  <c:v>4</c:v>
                </c:pt>
                <c:pt idx="1">
                  <c:v>3</c:v>
                </c:pt>
                <c:pt idx="2">
                  <c:v>4</c:v>
                </c:pt>
              </c:numCache>
            </c:numRef>
          </c:val>
          <c:extLst>
            <c:ext xmlns:c16="http://schemas.microsoft.com/office/drawing/2014/chart" uri="{C3380CC4-5D6E-409C-BE32-E72D297353CC}">
              <c16:uniqueId val="{00000000-FAA8-9849-961E-6F705AFD9E77}"/>
            </c:ext>
          </c:extLst>
        </c:ser>
        <c:dLbls>
          <c:showLegendKey val="0"/>
          <c:showVal val="0"/>
          <c:showCatName val="0"/>
          <c:showSerName val="0"/>
          <c:showPercent val="0"/>
          <c:showBubbleSize val="0"/>
        </c:dLbls>
        <c:axId val="1928468578"/>
        <c:axId val="218886491"/>
      </c:radarChart>
      <c:catAx>
        <c:axId val="1928468578"/>
        <c:scaling>
          <c:orientation val="minMax"/>
        </c:scaling>
        <c:delete val="0"/>
        <c:axPos val="b"/>
        <c:numFmt formatCode="General" sourceLinked="1"/>
        <c:majorTickMark val="cross"/>
        <c:minorTickMark val="cross"/>
        <c:tickLblPos val="nextTo"/>
        <c:crossAx val="218886491"/>
        <c:crosses val="autoZero"/>
        <c:auto val="1"/>
        <c:lblAlgn val="ctr"/>
        <c:lblOffset val="100"/>
        <c:noMultiLvlLbl val="1"/>
      </c:catAx>
      <c:valAx>
        <c:axId val="2188864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_(* #,##0.0_);_(* \(#,##0.0\);_(* &quot;-&quot;_);_(@_)" sourceLinked="1"/>
        <c:majorTickMark val="none"/>
        <c:minorTickMark val="none"/>
        <c:tickLblPos val="nextTo"/>
        <c:spPr>
          <a:ln/>
        </c:spPr>
        <c:txPr>
          <a:bodyPr rot="0"/>
          <a:lstStyle/>
          <a:p>
            <a:pPr lvl="0">
              <a:defRPr b="1" i="0">
                <a:solidFill>
                  <a:srgbClr val="000000"/>
                </a:solidFill>
                <a:latin typeface="Roboto"/>
              </a:defRPr>
            </a:pPr>
            <a:endParaRPr lang="id-ID"/>
          </a:p>
        </c:txPr>
        <c:crossAx val="1928468578"/>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spPr>
            <a:solidFill>
              <a:srgbClr val="4F81BD"/>
            </a:solidFill>
          </c:spPr>
          <c:invertIfNegative val="1"/>
          <c:cat>
            <c:strRef>
              <c:f>'PETA PER KRITERIA'!$B$107</c:f>
              <c:strCache>
                <c:ptCount val="1"/>
                <c:pt idx="0">
                  <c:v>C.7.4.a</c:v>
                </c:pt>
              </c:strCache>
            </c:strRef>
          </c:cat>
          <c:val>
            <c:numRef>
              <c:f>'PETA PER KRITERIA'!$C$107</c:f>
              <c:numCache>
                <c:formatCode>0.0</c:formatCode>
                <c:ptCount val="1"/>
                <c:pt idx="0">
                  <c:v>3.5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992-BD43-9915-12658246C268}"/>
            </c:ext>
          </c:extLst>
        </c:ser>
        <c:dLbls>
          <c:showLegendKey val="0"/>
          <c:showVal val="0"/>
          <c:showCatName val="0"/>
          <c:showSerName val="0"/>
          <c:showPercent val="0"/>
          <c:showBubbleSize val="0"/>
        </c:dLbls>
        <c:gapWidth val="150"/>
        <c:axId val="270030829"/>
        <c:axId val="996165811"/>
      </c:barChart>
      <c:catAx>
        <c:axId val="270030829"/>
        <c:scaling>
          <c:orientation val="minMax"/>
        </c:scaling>
        <c:delete val="0"/>
        <c:axPos val="b"/>
        <c:title>
          <c:tx>
            <c:rich>
              <a:bodyPr/>
              <a:lstStyle/>
              <a:p>
                <a:pPr lvl="0">
                  <a:defRPr b="0">
                    <a:solidFill>
                      <a:srgbClr val="000000"/>
                    </a:solidFill>
                    <a:latin typeface="Roboto"/>
                  </a:defRPr>
                </a:pPr>
                <a:endParaRPr lang="en-ID"/>
              </a:p>
            </c:rich>
          </c:tx>
          <c:overlay val="0"/>
        </c:title>
        <c:numFmt formatCode="General" sourceLinked="1"/>
        <c:majorTickMark val="none"/>
        <c:minorTickMark val="none"/>
        <c:tickLblPos val="nextTo"/>
        <c:txPr>
          <a:bodyPr/>
          <a:lstStyle/>
          <a:p>
            <a:pPr lvl="0">
              <a:defRPr b="1" i="0">
                <a:solidFill>
                  <a:srgbClr val="000000"/>
                </a:solidFill>
                <a:latin typeface="Roboto"/>
              </a:defRPr>
            </a:pPr>
            <a:endParaRPr lang="id-ID"/>
          </a:p>
        </c:txPr>
        <c:crossAx val="996165811"/>
        <c:crosses val="autoZero"/>
        <c:auto val="1"/>
        <c:lblAlgn val="ctr"/>
        <c:lblOffset val="100"/>
        <c:noMultiLvlLbl val="1"/>
      </c:catAx>
      <c:valAx>
        <c:axId val="996165811"/>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a:lstStyle/>
          <a:p>
            <a:pPr lvl="0">
              <a:defRPr b="1" i="0">
                <a:solidFill>
                  <a:srgbClr val="000000"/>
                </a:solidFill>
                <a:latin typeface="Roboto"/>
              </a:defRPr>
            </a:pPr>
            <a:endParaRPr lang="id-ID"/>
          </a:p>
        </c:txPr>
        <c:crossAx val="270030829"/>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CAPAIAN MUTU'!$B$3:$B$84</c:f>
              <c:strCache>
                <c:ptCount val="82"/>
                <c:pt idx="0">
                  <c:v>A.1</c:v>
                </c:pt>
                <c:pt idx="1">
                  <c:v>B.1</c:v>
                </c:pt>
                <c:pt idx="2">
                  <c:v>C.1.4.1</c:v>
                </c:pt>
                <c:pt idx="3">
                  <c:v>C.1.4.2</c:v>
                </c:pt>
                <c:pt idx="4">
                  <c:v>C.1.4.3</c:v>
                </c:pt>
                <c:pt idx="5">
                  <c:v>C.2.4.a.A.</c:v>
                </c:pt>
                <c:pt idx="6">
                  <c:v>C.2.4.a.B.</c:v>
                </c:pt>
                <c:pt idx="7">
                  <c:v>C.2.4.b.A</c:v>
                </c:pt>
                <c:pt idx="8">
                  <c:v>C.2.4.b.B</c:v>
                </c:pt>
                <c:pt idx="9">
                  <c:v>C.2.4.c) </c:v>
                </c:pt>
                <c:pt idx="10">
                  <c:v>C.2.4.c.A</c:v>
                </c:pt>
                <c:pt idx="11">
                  <c:v>C.2.4.c.B</c:v>
                </c:pt>
                <c:pt idx="12">
                  <c:v>C.2.5.</c:v>
                </c:pt>
                <c:pt idx="13">
                  <c:v>C.2.6.</c:v>
                </c:pt>
                <c:pt idx="14">
                  <c:v>C.2.7.</c:v>
                </c:pt>
                <c:pt idx="15">
                  <c:v>C.2.8.</c:v>
                </c:pt>
                <c:pt idx="16">
                  <c:v>C.3.4.a.A</c:v>
                </c:pt>
                <c:pt idx="17">
                  <c:v>C.3.4.a.B</c:v>
                </c:pt>
                <c:pt idx="18">
                  <c:v>C.3.4.b.</c:v>
                </c:pt>
                <c:pt idx="19">
                  <c:v>C.3.4.c.A</c:v>
                </c:pt>
                <c:pt idx="20">
                  <c:v>C.3.4.c.B</c:v>
                </c:pt>
                <c:pt idx="21">
                  <c:v>C.4.4.a.1</c:v>
                </c:pt>
                <c:pt idx="22">
                  <c:v>C.4.4.a.2</c:v>
                </c:pt>
                <c:pt idx="23">
                  <c:v>C.4.4.a.4.</c:v>
                </c:pt>
                <c:pt idx="24">
                  <c:v>C.4.4.a.5</c:v>
                </c:pt>
                <c:pt idx="25">
                  <c:v>C.4.4.a.6</c:v>
                </c:pt>
                <c:pt idx="26">
                  <c:v>C.4.4.a.7</c:v>
                </c:pt>
                <c:pt idx="27">
                  <c:v>C.4.4.a.8</c:v>
                </c:pt>
                <c:pt idx="28">
                  <c:v>C.4.4.b.</c:v>
                </c:pt>
                <c:pt idx="29">
                  <c:v>C.4.4.b.2</c:v>
                </c:pt>
                <c:pt idx="30">
                  <c:v>C.4.4.b.3</c:v>
                </c:pt>
                <c:pt idx="31">
                  <c:v>C.4.4.b.4</c:v>
                </c:pt>
                <c:pt idx="32">
                  <c:v>C.4.4.b.5</c:v>
                </c:pt>
                <c:pt idx="33">
                  <c:v>C.4.4.b.6</c:v>
                </c:pt>
                <c:pt idx="34">
                  <c:v>C.4.4.c</c:v>
                </c:pt>
                <c:pt idx="35">
                  <c:v>C.4.4.d.A</c:v>
                </c:pt>
                <c:pt idx="36">
                  <c:v>C.4.4.d.B</c:v>
                </c:pt>
                <c:pt idx="37">
                  <c:v>C.5.4.a.1</c:v>
                </c:pt>
                <c:pt idx="38">
                  <c:v>C.5.4.a.2</c:v>
                </c:pt>
                <c:pt idx="39">
                  <c:v>C.5.4.a.3</c:v>
                </c:pt>
                <c:pt idx="40">
                  <c:v>C.5.4.a.4</c:v>
                </c:pt>
                <c:pt idx="41">
                  <c:v>C.5.4.a.5</c:v>
                </c:pt>
                <c:pt idx="42">
                  <c:v>C.5.4.b.</c:v>
                </c:pt>
                <c:pt idx="43">
                  <c:v>C.6.4.a.A</c:v>
                </c:pt>
                <c:pt idx="44">
                  <c:v>C.6.4.a.B</c:v>
                </c:pt>
                <c:pt idx="45">
                  <c:v>C.6.4.a.C</c:v>
                </c:pt>
                <c:pt idx="46">
                  <c:v>C.6.4.b.</c:v>
                </c:pt>
                <c:pt idx="47">
                  <c:v>C.6.4.c.A</c:v>
                </c:pt>
                <c:pt idx="48">
                  <c:v>C.6.4.c.B</c:v>
                </c:pt>
                <c:pt idx="49">
                  <c:v>C.6.4.d.A</c:v>
                </c:pt>
                <c:pt idx="50">
                  <c:v>C.6.4.d.B</c:v>
                </c:pt>
                <c:pt idx="51">
                  <c:v>C.6.4.d.D</c:v>
                </c:pt>
                <c:pt idx="52">
                  <c:v>C.6.4.d.E</c:v>
                </c:pt>
                <c:pt idx="53">
                  <c:v>C.6.4.d.F</c:v>
                </c:pt>
                <c:pt idx="54">
                  <c:v>C.6.4.e.</c:v>
                </c:pt>
                <c:pt idx="55">
                  <c:v>C.6.4.f.A</c:v>
                </c:pt>
                <c:pt idx="56">
                  <c:v>C.6.4.f.B</c:v>
                </c:pt>
                <c:pt idx="57">
                  <c:v>C.6.4.f.C</c:v>
                </c:pt>
                <c:pt idx="58">
                  <c:v>C.6.4.g</c:v>
                </c:pt>
                <c:pt idx="59">
                  <c:v>C.6.4.h</c:v>
                </c:pt>
                <c:pt idx="60">
                  <c:v>C.6.4.i.A</c:v>
                </c:pt>
                <c:pt idx="61">
                  <c:v>C.6.4.i.B</c:v>
                </c:pt>
                <c:pt idx="62">
                  <c:v>C.7.4.a</c:v>
                </c:pt>
                <c:pt idx="63">
                  <c:v>C.8.4.a.</c:v>
                </c:pt>
                <c:pt idx="64">
                  <c:v>C.8.4.b.</c:v>
                </c:pt>
                <c:pt idx="65">
                  <c:v>C.9.4.a.1</c:v>
                </c:pt>
                <c:pt idx="66">
                  <c:v>C.9.4.a.2</c:v>
                </c:pt>
                <c:pt idx="67">
                  <c:v>C.9.4.a.3</c:v>
                </c:pt>
                <c:pt idx="68">
                  <c:v>C.9.4.a.4</c:v>
                </c:pt>
                <c:pt idx="69">
                  <c:v>C.9.4.a.5</c:v>
                </c:pt>
                <c:pt idx="70">
                  <c:v>C.9.4.a.6</c:v>
                </c:pt>
                <c:pt idx="71">
                  <c:v>C.9.4.a.7</c:v>
                </c:pt>
                <c:pt idx="72">
                  <c:v>C.9.4.a.8</c:v>
                </c:pt>
                <c:pt idx="73">
                  <c:v>C.9.4.a.9</c:v>
                </c:pt>
                <c:pt idx="74">
                  <c:v>C.9.4.a.10</c:v>
                </c:pt>
                <c:pt idx="75">
                  <c:v>C.9.4.a.11</c:v>
                </c:pt>
                <c:pt idx="76">
                  <c:v>C.9.4.a.12</c:v>
                </c:pt>
                <c:pt idx="77">
                  <c:v>C.9.4.b.1</c:v>
                </c:pt>
                <c:pt idx="78">
                  <c:v>D.1</c:v>
                </c:pt>
                <c:pt idx="79">
                  <c:v>D.2</c:v>
                </c:pt>
                <c:pt idx="80">
                  <c:v>D.3</c:v>
                </c:pt>
                <c:pt idx="81">
                  <c:v>D.4</c:v>
                </c:pt>
              </c:strCache>
            </c:strRef>
          </c:cat>
          <c:val>
            <c:numRef>
              <c:f>'PETA CAPAIAN MUTU'!$C$3:$C$84</c:f>
              <c:numCache>
                <c:formatCode>0.0</c:formatCode>
                <c:ptCount val="82"/>
                <c:pt idx="0">
                  <c:v>3</c:v>
                </c:pt>
                <c:pt idx="1">
                  <c:v>3</c:v>
                </c:pt>
                <c:pt idx="2">
                  <c:v>4</c:v>
                </c:pt>
                <c:pt idx="3">
                  <c:v>3</c:v>
                </c:pt>
                <c:pt idx="4">
                  <c:v>4</c:v>
                </c:pt>
                <c:pt idx="5">
                  <c:v>3</c:v>
                </c:pt>
                <c:pt idx="6">
                  <c:v>4</c:v>
                </c:pt>
                <c:pt idx="7">
                  <c:v>3</c:v>
                </c:pt>
                <c:pt idx="8">
                  <c:v>4</c:v>
                </c:pt>
                <c:pt idx="9">
                  <c:v>4</c:v>
                </c:pt>
                <c:pt idx="10">
                  <c:v>4</c:v>
                </c:pt>
                <c:pt idx="11">
                  <c:v>3</c:v>
                </c:pt>
                <c:pt idx="12">
                  <c:v>2</c:v>
                </c:pt>
                <c:pt idx="13">
                  <c:v>4</c:v>
                </c:pt>
                <c:pt idx="14">
                  <c:v>2</c:v>
                </c:pt>
                <c:pt idx="15">
                  <c:v>4</c:v>
                </c:pt>
                <c:pt idx="16">
                  <c:v>3</c:v>
                </c:pt>
                <c:pt idx="17">
                  <c:v>3</c:v>
                </c:pt>
                <c:pt idx="18">
                  <c:v>2</c:v>
                </c:pt>
                <c:pt idx="19">
                  <c:v>4</c:v>
                </c:pt>
                <c:pt idx="20">
                  <c:v>4</c:v>
                </c:pt>
                <c:pt idx="21">
                  <c:v>2</c:v>
                </c:pt>
                <c:pt idx="22">
                  <c:v>4</c:v>
                </c:pt>
                <c:pt idx="23">
                  <c:v>4</c:v>
                </c:pt>
                <c:pt idx="24">
                  <c:v>4</c:v>
                </c:pt>
                <c:pt idx="25">
                  <c:v>3</c:v>
                </c:pt>
                <c:pt idx="26">
                  <c:v>4</c:v>
                </c:pt>
                <c:pt idx="27">
                  <c:v>4</c:v>
                </c:pt>
                <c:pt idx="28">
                  <c:v>4</c:v>
                </c:pt>
                <c:pt idx="29">
                  <c:v>2</c:v>
                </c:pt>
                <c:pt idx="30">
                  <c:v>4</c:v>
                </c:pt>
                <c:pt idx="31">
                  <c:v>4</c:v>
                </c:pt>
                <c:pt idx="32">
                  <c:v>3</c:v>
                </c:pt>
                <c:pt idx="33">
                  <c:v>4</c:v>
                </c:pt>
                <c:pt idx="34">
                  <c:v>4</c:v>
                </c:pt>
                <c:pt idx="35">
                  <c:v>3</c:v>
                </c:pt>
                <c:pt idx="36">
                  <c:v>4</c:v>
                </c:pt>
                <c:pt idx="37">
                  <c:v>4</c:v>
                </c:pt>
                <c:pt idx="38">
                  <c:v>4</c:v>
                </c:pt>
                <c:pt idx="39">
                  <c:v>4</c:v>
                </c:pt>
                <c:pt idx="40">
                  <c:v>3</c:v>
                </c:pt>
                <c:pt idx="41">
                  <c:v>4</c:v>
                </c:pt>
                <c:pt idx="42">
                  <c:v>2</c:v>
                </c:pt>
                <c:pt idx="43">
                  <c:v>2</c:v>
                </c:pt>
                <c:pt idx="44">
                  <c:v>3</c:v>
                </c:pt>
                <c:pt idx="45">
                  <c:v>4</c:v>
                </c:pt>
                <c:pt idx="46">
                  <c:v>4</c:v>
                </c:pt>
                <c:pt idx="47">
                  <c:v>4</c:v>
                </c:pt>
                <c:pt idx="48">
                  <c:v>4</c:v>
                </c:pt>
                <c:pt idx="49">
                  <c:v>4</c:v>
                </c:pt>
                <c:pt idx="50">
                  <c:v>4</c:v>
                </c:pt>
                <c:pt idx="51">
                  <c:v>3</c:v>
                </c:pt>
                <c:pt idx="52">
                  <c:v>4</c:v>
                </c:pt>
                <c:pt idx="53">
                  <c:v>3.5</c:v>
                </c:pt>
                <c:pt idx="54">
                  <c:v>4</c:v>
                </c:pt>
                <c:pt idx="55">
                  <c:v>4</c:v>
                </c:pt>
                <c:pt idx="56">
                  <c:v>4</c:v>
                </c:pt>
                <c:pt idx="57">
                  <c:v>4</c:v>
                </c:pt>
                <c:pt idx="58">
                  <c:v>4</c:v>
                </c:pt>
                <c:pt idx="59">
                  <c:v>4</c:v>
                </c:pt>
                <c:pt idx="60">
                  <c:v>4</c:v>
                </c:pt>
                <c:pt idx="61">
                  <c:v>4</c:v>
                </c:pt>
                <c:pt idx="62">
                  <c:v>3.5</c:v>
                </c:pt>
                <c:pt idx="63">
                  <c:v>4</c:v>
                </c:pt>
                <c:pt idx="64">
                  <c:v>3</c:v>
                </c:pt>
                <c:pt idx="65">
                  <c:v>4</c:v>
                </c:pt>
                <c:pt idx="66">
                  <c:v>4</c:v>
                </c:pt>
                <c:pt idx="67">
                  <c:v>3.5</c:v>
                </c:pt>
                <c:pt idx="68">
                  <c:v>2</c:v>
                </c:pt>
                <c:pt idx="69">
                  <c:v>3</c:v>
                </c:pt>
                <c:pt idx="70">
                  <c:v>3.5</c:v>
                </c:pt>
                <c:pt idx="71">
                  <c:v>4</c:v>
                </c:pt>
                <c:pt idx="72">
                  <c:v>4</c:v>
                </c:pt>
                <c:pt idx="73">
                  <c:v>3</c:v>
                </c:pt>
                <c:pt idx="74">
                  <c:v>4</c:v>
                </c:pt>
                <c:pt idx="75">
                  <c:v>4</c:v>
                </c:pt>
                <c:pt idx="76">
                  <c:v>4</c:v>
                </c:pt>
                <c:pt idx="77">
                  <c:v>3</c:v>
                </c:pt>
                <c:pt idx="78">
                  <c:v>3</c:v>
                </c:pt>
                <c:pt idx="79">
                  <c:v>3</c:v>
                </c:pt>
                <c:pt idx="80">
                  <c:v>3.5</c:v>
                </c:pt>
                <c:pt idx="81">
                  <c:v>4</c:v>
                </c:pt>
              </c:numCache>
            </c:numRef>
          </c:val>
          <c:extLst>
            <c:ext xmlns:c16="http://schemas.microsoft.com/office/drawing/2014/chart" uri="{C3380CC4-5D6E-409C-BE32-E72D297353CC}">
              <c16:uniqueId val="{00000000-E0E2-B34D-8276-CFA6ABF765BE}"/>
            </c:ext>
          </c:extLst>
        </c:ser>
        <c:dLbls>
          <c:showLegendKey val="0"/>
          <c:showVal val="0"/>
          <c:showCatName val="0"/>
          <c:showSerName val="0"/>
          <c:showPercent val="0"/>
          <c:showBubbleSize val="0"/>
        </c:dLbls>
        <c:axId val="1039197301"/>
        <c:axId val="1691765657"/>
      </c:radarChart>
      <c:catAx>
        <c:axId val="1039197301"/>
        <c:scaling>
          <c:orientation val="minMax"/>
        </c:scaling>
        <c:delete val="0"/>
        <c:axPos val="b"/>
        <c:numFmt formatCode="General" sourceLinked="1"/>
        <c:majorTickMark val="cross"/>
        <c:minorTickMark val="cross"/>
        <c:tickLblPos val="nextTo"/>
        <c:crossAx val="1691765657"/>
        <c:crosses val="autoZero"/>
        <c:auto val="1"/>
        <c:lblAlgn val="ctr"/>
        <c:lblOffset val="100"/>
        <c:noMultiLvlLbl val="1"/>
      </c:catAx>
      <c:valAx>
        <c:axId val="16917656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1039197301"/>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KRITERIA'!$B$35:$B$45</c:f>
              <c:strCache>
                <c:ptCount val="11"/>
                <c:pt idx="0">
                  <c:v>C.2.4.a.A.</c:v>
                </c:pt>
                <c:pt idx="1">
                  <c:v>C.2.4.a.B.</c:v>
                </c:pt>
                <c:pt idx="2">
                  <c:v>C.2.4.b.A</c:v>
                </c:pt>
                <c:pt idx="3">
                  <c:v>C.2.4.b.B</c:v>
                </c:pt>
                <c:pt idx="4">
                  <c:v>C.2.4.c) </c:v>
                </c:pt>
                <c:pt idx="5">
                  <c:v>C.2.4.c.A</c:v>
                </c:pt>
                <c:pt idx="6">
                  <c:v>C.2.4.c.B</c:v>
                </c:pt>
                <c:pt idx="7">
                  <c:v>C.2.5.</c:v>
                </c:pt>
                <c:pt idx="8">
                  <c:v>C.2.6.</c:v>
                </c:pt>
                <c:pt idx="9">
                  <c:v>C.2.7.</c:v>
                </c:pt>
                <c:pt idx="10">
                  <c:v>C.2.8.</c:v>
                </c:pt>
              </c:strCache>
            </c:strRef>
          </c:cat>
          <c:val>
            <c:numRef>
              <c:f>'PETA PER KRITERIA'!$C$35:$C$45</c:f>
              <c:numCache>
                <c:formatCode>0.0</c:formatCode>
                <c:ptCount val="11"/>
                <c:pt idx="0">
                  <c:v>3</c:v>
                </c:pt>
                <c:pt idx="1">
                  <c:v>4</c:v>
                </c:pt>
                <c:pt idx="2">
                  <c:v>3</c:v>
                </c:pt>
                <c:pt idx="3">
                  <c:v>4</c:v>
                </c:pt>
                <c:pt idx="4">
                  <c:v>4</c:v>
                </c:pt>
                <c:pt idx="5">
                  <c:v>4</c:v>
                </c:pt>
                <c:pt idx="6">
                  <c:v>3</c:v>
                </c:pt>
                <c:pt idx="7">
                  <c:v>2</c:v>
                </c:pt>
                <c:pt idx="8">
                  <c:v>4</c:v>
                </c:pt>
                <c:pt idx="9">
                  <c:v>2</c:v>
                </c:pt>
                <c:pt idx="10">
                  <c:v>4</c:v>
                </c:pt>
              </c:numCache>
            </c:numRef>
          </c:val>
          <c:extLst>
            <c:ext xmlns:c16="http://schemas.microsoft.com/office/drawing/2014/chart" uri="{C3380CC4-5D6E-409C-BE32-E72D297353CC}">
              <c16:uniqueId val="{00000000-1534-1149-A7A6-5B806AF3A0BB}"/>
            </c:ext>
          </c:extLst>
        </c:ser>
        <c:dLbls>
          <c:showLegendKey val="0"/>
          <c:showVal val="0"/>
          <c:showCatName val="0"/>
          <c:showSerName val="0"/>
          <c:showPercent val="0"/>
          <c:showBubbleSize val="0"/>
        </c:dLbls>
        <c:axId val="576340227"/>
        <c:axId val="584943563"/>
      </c:radarChart>
      <c:catAx>
        <c:axId val="576340227"/>
        <c:scaling>
          <c:orientation val="minMax"/>
        </c:scaling>
        <c:delete val="0"/>
        <c:axPos val="b"/>
        <c:numFmt formatCode="General" sourceLinked="1"/>
        <c:majorTickMark val="cross"/>
        <c:minorTickMark val="cross"/>
        <c:tickLblPos val="nextTo"/>
        <c:crossAx val="584943563"/>
        <c:crosses val="autoZero"/>
        <c:auto val="1"/>
        <c:lblAlgn val="ctr"/>
        <c:lblOffset val="100"/>
        <c:noMultiLvlLbl val="1"/>
      </c:catAx>
      <c:valAx>
        <c:axId val="58494356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576340227"/>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KRITERIA'!$B$49:$B$53</c:f>
              <c:strCache>
                <c:ptCount val="5"/>
                <c:pt idx="0">
                  <c:v>C.3.4.a.A</c:v>
                </c:pt>
                <c:pt idx="1">
                  <c:v>C.3.4.a.B</c:v>
                </c:pt>
                <c:pt idx="2">
                  <c:v>C.3.4.b.</c:v>
                </c:pt>
                <c:pt idx="3">
                  <c:v>C.3.4.c.A</c:v>
                </c:pt>
                <c:pt idx="4">
                  <c:v>C.3.4.c.B</c:v>
                </c:pt>
              </c:strCache>
            </c:strRef>
          </c:cat>
          <c:val>
            <c:numRef>
              <c:f>'PETA PER KRITERIA'!$C$49:$C$53</c:f>
              <c:numCache>
                <c:formatCode>0.0</c:formatCode>
                <c:ptCount val="5"/>
                <c:pt idx="0">
                  <c:v>3</c:v>
                </c:pt>
                <c:pt idx="1">
                  <c:v>3</c:v>
                </c:pt>
                <c:pt idx="2">
                  <c:v>2</c:v>
                </c:pt>
                <c:pt idx="3">
                  <c:v>4</c:v>
                </c:pt>
                <c:pt idx="4">
                  <c:v>4</c:v>
                </c:pt>
              </c:numCache>
            </c:numRef>
          </c:val>
          <c:extLst>
            <c:ext xmlns:c16="http://schemas.microsoft.com/office/drawing/2014/chart" uri="{C3380CC4-5D6E-409C-BE32-E72D297353CC}">
              <c16:uniqueId val="{00000000-83B8-0744-B7C7-B9E085E8AFE1}"/>
            </c:ext>
          </c:extLst>
        </c:ser>
        <c:dLbls>
          <c:showLegendKey val="0"/>
          <c:showVal val="0"/>
          <c:showCatName val="0"/>
          <c:showSerName val="0"/>
          <c:showPercent val="0"/>
          <c:showBubbleSize val="0"/>
        </c:dLbls>
        <c:axId val="143835767"/>
        <c:axId val="1253839971"/>
      </c:radarChart>
      <c:catAx>
        <c:axId val="143835767"/>
        <c:scaling>
          <c:orientation val="minMax"/>
        </c:scaling>
        <c:delete val="0"/>
        <c:axPos val="b"/>
        <c:numFmt formatCode="General" sourceLinked="1"/>
        <c:majorTickMark val="cross"/>
        <c:minorTickMark val="cross"/>
        <c:tickLblPos val="nextTo"/>
        <c:crossAx val="1253839971"/>
        <c:crosses val="autoZero"/>
        <c:auto val="1"/>
        <c:lblAlgn val="ctr"/>
        <c:lblOffset val="100"/>
        <c:noMultiLvlLbl val="1"/>
      </c:catAx>
      <c:valAx>
        <c:axId val="12538399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143835767"/>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KRITERIA'!$B$57:$B$72</c:f>
              <c:strCache>
                <c:ptCount val="16"/>
                <c:pt idx="0">
                  <c:v>C.4.4.a.1</c:v>
                </c:pt>
                <c:pt idx="1">
                  <c:v>C.4.4.a.2</c:v>
                </c:pt>
                <c:pt idx="2">
                  <c:v>C.4.4.a.4.</c:v>
                </c:pt>
                <c:pt idx="3">
                  <c:v>C.4.4.a.5</c:v>
                </c:pt>
                <c:pt idx="4">
                  <c:v>C.4.4.a.6</c:v>
                </c:pt>
                <c:pt idx="5">
                  <c:v>C.4.4.a.7</c:v>
                </c:pt>
                <c:pt idx="6">
                  <c:v>C.4.4.a.8</c:v>
                </c:pt>
                <c:pt idx="7">
                  <c:v>C.4.4.b.</c:v>
                </c:pt>
                <c:pt idx="8">
                  <c:v>C.4.4.b.2</c:v>
                </c:pt>
                <c:pt idx="9">
                  <c:v>C.4.4.b.3</c:v>
                </c:pt>
                <c:pt idx="10">
                  <c:v>C.4.4.b.4</c:v>
                </c:pt>
                <c:pt idx="11">
                  <c:v>C.4.4.b.5</c:v>
                </c:pt>
                <c:pt idx="12">
                  <c:v>C.4.4.b.6</c:v>
                </c:pt>
                <c:pt idx="13">
                  <c:v>C.4.4.c</c:v>
                </c:pt>
                <c:pt idx="14">
                  <c:v>C.4.4.d.A</c:v>
                </c:pt>
                <c:pt idx="15">
                  <c:v>C.4.4.d.B</c:v>
                </c:pt>
              </c:strCache>
            </c:strRef>
          </c:cat>
          <c:val>
            <c:numRef>
              <c:f>'PETA PER KRITERIA'!$C$57:$C$72</c:f>
              <c:numCache>
                <c:formatCode>0.0</c:formatCode>
                <c:ptCount val="16"/>
                <c:pt idx="0">
                  <c:v>2</c:v>
                </c:pt>
                <c:pt idx="1">
                  <c:v>4</c:v>
                </c:pt>
                <c:pt idx="2">
                  <c:v>4</c:v>
                </c:pt>
                <c:pt idx="3">
                  <c:v>4</c:v>
                </c:pt>
                <c:pt idx="4">
                  <c:v>3</c:v>
                </c:pt>
                <c:pt idx="5">
                  <c:v>4</c:v>
                </c:pt>
                <c:pt idx="6">
                  <c:v>4</c:v>
                </c:pt>
                <c:pt idx="7">
                  <c:v>4</c:v>
                </c:pt>
                <c:pt idx="8">
                  <c:v>2</c:v>
                </c:pt>
                <c:pt idx="9">
                  <c:v>4</c:v>
                </c:pt>
                <c:pt idx="10">
                  <c:v>4</c:v>
                </c:pt>
                <c:pt idx="11">
                  <c:v>3</c:v>
                </c:pt>
                <c:pt idx="12">
                  <c:v>4</c:v>
                </c:pt>
                <c:pt idx="13">
                  <c:v>4</c:v>
                </c:pt>
                <c:pt idx="14">
                  <c:v>3</c:v>
                </c:pt>
                <c:pt idx="15">
                  <c:v>4</c:v>
                </c:pt>
              </c:numCache>
            </c:numRef>
          </c:val>
          <c:extLst>
            <c:ext xmlns:c16="http://schemas.microsoft.com/office/drawing/2014/chart" uri="{C3380CC4-5D6E-409C-BE32-E72D297353CC}">
              <c16:uniqueId val="{00000000-033B-A34A-84DD-4C6B991D2370}"/>
            </c:ext>
          </c:extLst>
        </c:ser>
        <c:dLbls>
          <c:showLegendKey val="0"/>
          <c:showVal val="0"/>
          <c:showCatName val="0"/>
          <c:showSerName val="0"/>
          <c:showPercent val="0"/>
          <c:showBubbleSize val="0"/>
        </c:dLbls>
        <c:axId val="294099401"/>
        <c:axId val="138678262"/>
      </c:radarChart>
      <c:catAx>
        <c:axId val="294099401"/>
        <c:scaling>
          <c:orientation val="minMax"/>
        </c:scaling>
        <c:delete val="0"/>
        <c:axPos val="b"/>
        <c:numFmt formatCode="General" sourceLinked="1"/>
        <c:majorTickMark val="cross"/>
        <c:minorTickMark val="cross"/>
        <c:tickLblPos val="nextTo"/>
        <c:crossAx val="138678262"/>
        <c:crosses val="autoZero"/>
        <c:auto val="1"/>
        <c:lblAlgn val="ctr"/>
        <c:lblOffset val="100"/>
        <c:noMultiLvlLbl val="1"/>
      </c:catAx>
      <c:valAx>
        <c:axId val="1386782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294099401"/>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KRITERIA'!$B$76:$B$81</c:f>
              <c:strCache>
                <c:ptCount val="6"/>
                <c:pt idx="0">
                  <c:v>C.5.4.a.1</c:v>
                </c:pt>
                <c:pt idx="1">
                  <c:v>C.5.4.a.2</c:v>
                </c:pt>
                <c:pt idx="2">
                  <c:v>C.5.4.a.3</c:v>
                </c:pt>
                <c:pt idx="3">
                  <c:v>C.5.4.a.4</c:v>
                </c:pt>
                <c:pt idx="4">
                  <c:v>C.5.4.a.5</c:v>
                </c:pt>
                <c:pt idx="5">
                  <c:v>C.5.4.b.</c:v>
                </c:pt>
              </c:strCache>
            </c:strRef>
          </c:cat>
          <c:val>
            <c:numRef>
              <c:f>'PETA PER KRITERIA'!$C$76:$C$81</c:f>
              <c:numCache>
                <c:formatCode>0.0</c:formatCode>
                <c:ptCount val="6"/>
                <c:pt idx="0">
                  <c:v>4</c:v>
                </c:pt>
                <c:pt idx="1">
                  <c:v>4</c:v>
                </c:pt>
                <c:pt idx="2">
                  <c:v>4</c:v>
                </c:pt>
                <c:pt idx="3">
                  <c:v>3</c:v>
                </c:pt>
                <c:pt idx="4">
                  <c:v>4</c:v>
                </c:pt>
                <c:pt idx="5">
                  <c:v>2</c:v>
                </c:pt>
              </c:numCache>
            </c:numRef>
          </c:val>
          <c:extLst>
            <c:ext xmlns:c16="http://schemas.microsoft.com/office/drawing/2014/chart" uri="{C3380CC4-5D6E-409C-BE32-E72D297353CC}">
              <c16:uniqueId val="{00000000-1AA4-3F46-BD62-9592FAF21CBB}"/>
            </c:ext>
          </c:extLst>
        </c:ser>
        <c:dLbls>
          <c:showLegendKey val="0"/>
          <c:showVal val="0"/>
          <c:showCatName val="0"/>
          <c:showSerName val="0"/>
          <c:showPercent val="0"/>
          <c:showBubbleSize val="0"/>
        </c:dLbls>
        <c:axId val="794356386"/>
        <c:axId val="2055732985"/>
      </c:radarChart>
      <c:catAx>
        <c:axId val="794356386"/>
        <c:scaling>
          <c:orientation val="minMax"/>
        </c:scaling>
        <c:delete val="0"/>
        <c:axPos val="b"/>
        <c:numFmt formatCode="General" sourceLinked="1"/>
        <c:majorTickMark val="cross"/>
        <c:minorTickMark val="cross"/>
        <c:tickLblPos val="nextTo"/>
        <c:crossAx val="2055732985"/>
        <c:crosses val="autoZero"/>
        <c:auto val="1"/>
        <c:lblAlgn val="ctr"/>
        <c:lblOffset val="100"/>
        <c:noMultiLvlLbl val="1"/>
      </c:catAx>
      <c:valAx>
        <c:axId val="205573298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794356386"/>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KRITERIA'!$B$85:$B$103</c:f>
              <c:strCache>
                <c:ptCount val="19"/>
                <c:pt idx="0">
                  <c:v>C.6.4.a.A</c:v>
                </c:pt>
                <c:pt idx="1">
                  <c:v>C.6.4.a.B</c:v>
                </c:pt>
                <c:pt idx="2">
                  <c:v>C.6.4.a.C</c:v>
                </c:pt>
                <c:pt idx="3">
                  <c:v>C.6.4.b.</c:v>
                </c:pt>
                <c:pt idx="4">
                  <c:v>C.6.4.c.A</c:v>
                </c:pt>
                <c:pt idx="5">
                  <c:v>C.6.4.c.B</c:v>
                </c:pt>
                <c:pt idx="6">
                  <c:v>C.6.4.d.A</c:v>
                </c:pt>
                <c:pt idx="7">
                  <c:v>C.6.4.d.B</c:v>
                </c:pt>
                <c:pt idx="8">
                  <c:v>C.6.4.d.D</c:v>
                </c:pt>
                <c:pt idx="9">
                  <c:v>C.6.4.d.E</c:v>
                </c:pt>
                <c:pt idx="10">
                  <c:v>C.6.4.d.F</c:v>
                </c:pt>
                <c:pt idx="11">
                  <c:v>C.6.4.e.</c:v>
                </c:pt>
                <c:pt idx="12">
                  <c:v>C.6.4.f.A</c:v>
                </c:pt>
                <c:pt idx="13">
                  <c:v>C.6.4.f.B</c:v>
                </c:pt>
                <c:pt idx="14">
                  <c:v>C.6.4.f.C</c:v>
                </c:pt>
                <c:pt idx="15">
                  <c:v>C.6.4.g</c:v>
                </c:pt>
                <c:pt idx="16">
                  <c:v>C.6.4.h</c:v>
                </c:pt>
                <c:pt idx="17">
                  <c:v>C.6.4.i.A</c:v>
                </c:pt>
                <c:pt idx="18">
                  <c:v>C.6.4.i.B</c:v>
                </c:pt>
              </c:strCache>
            </c:strRef>
          </c:cat>
          <c:val>
            <c:numRef>
              <c:f>'PETA PER KRITERIA'!$C$85:$C$103</c:f>
              <c:numCache>
                <c:formatCode>0.0</c:formatCode>
                <c:ptCount val="19"/>
                <c:pt idx="0">
                  <c:v>2</c:v>
                </c:pt>
                <c:pt idx="1">
                  <c:v>3</c:v>
                </c:pt>
                <c:pt idx="2">
                  <c:v>4</c:v>
                </c:pt>
                <c:pt idx="3">
                  <c:v>4</c:v>
                </c:pt>
                <c:pt idx="4">
                  <c:v>4</c:v>
                </c:pt>
                <c:pt idx="5">
                  <c:v>4</c:v>
                </c:pt>
                <c:pt idx="6">
                  <c:v>4</c:v>
                </c:pt>
                <c:pt idx="7">
                  <c:v>4</c:v>
                </c:pt>
                <c:pt idx="8">
                  <c:v>3</c:v>
                </c:pt>
                <c:pt idx="9">
                  <c:v>4</c:v>
                </c:pt>
                <c:pt idx="10">
                  <c:v>3.5</c:v>
                </c:pt>
                <c:pt idx="11">
                  <c:v>4</c:v>
                </c:pt>
                <c:pt idx="12">
                  <c:v>4</c:v>
                </c:pt>
                <c:pt idx="13">
                  <c:v>4</c:v>
                </c:pt>
                <c:pt idx="14">
                  <c:v>4</c:v>
                </c:pt>
                <c:pt idx="15">
                  <c:v>4</c:v>
                </c:pt>
                <c:pt idx="16">
                  <c:v>4</c:v>
                </c:pt>
                <c:pt idx="17">
                  <c:v>4</c:v>
                </c:pt>
                <c:pt idx="18">
                  <c:v>4</c:v>
                </c:pt>
              </c:numCache>
            </c:numRef>
          </c:val>
          <c:extLst>
            <c:ext xmlns:c16="http://schemas.microsoft.com/office/drawing/2014/chart" uri="{C3380CC4-5D6E-409C-BE32-E72D297353CC}">
              <c16:uniqueId val="{00000000-D4A1-FD4A-AC5A-DD7041D4BF97}"/>
            </c:ext>
          </c:extLst>
        </c:ser>
        <c:dLbls>
          <c:showLegendKey val="0"/>
          <c:showVal val="0"/>
          <c:showCatName val="0"/>
          <c:showSerName val="0"/>
          <c:showPercent val="0"/>
          <c:showBubbleSize val="0"/>
        </c:dLbls>
        <c:axId val="954773883"/>
        <c:axId val="38657815"/>
      </c:radarChart>
      <c:catAx>
        <c:axId val="954773883"/>
        <c:scaling>
          <c:orientation val="minMax"/>
        </c:scaling>
        <c:delete val="0"/>
        <c:axPos val="b"/>
        <c:numFmt formatCode="General" sourceLinked="1"/>
        <c:majorTickMark val="cross"/>
        <c:minorTickMark val="cross"/>
        <c:tickLblPos val="nextTo"/>
        <c:crossAx val="38657815"/>
        <c:crosses val="autoZero"/>
        <c:auto val="1"/>
        <c:lblAlgn val="ctr"/>
        <c:lblOffset val="100"/>
        <c:noMultiLvlLbl val="1"/>
      </c:catAx>
      <c:valAx>
        <c:axId val="386578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954773883"/>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spPr>
            <a:solidFill>
              <a:srgbClr val="4F81BD"/>
            </a:solidFill>
          </c:spPr>
          <c:invertIfNegative val="1"/>
          <c:cat>
            <c:strRef>
              <c:f>'PETA PER KRITERIA'!$B$112:$B$113</c:f>
              <c:strCache>
                <c:ptCount val="2"/>
                <c:pt idx="0">
                  <c:v>C.8.4.a.</c:v>
                </c:pt>
                <c:pt idx="1">
                  <c:v>C.8.4.b.</c:v>
                </c:pt>
              </c:strCache>
            </c:strRef>
          </c:cat>
          <c:val>
            <c:numRef>
              <c:f>'PETA PER KRITERIA'!$C$112:$C$113</c:f>
              <c:numCache>
                <c:formatCode>0.0</c:formatCode>
                <c:ptCount val="2"/>
                <c:pt idx="0">
                  <c:v>4</c:v>
                </c:pt>
                <c:pt idx="1">
                  <c:v>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40E-8349-B635-96B7D3C1D71F}"/>
            </c:ext>
          </c:extLst>
        </c:ser>
        <c:dLbls>
          <c:showLegendKey val="0"/>
          <c:showVal val="0"/>
          <c:showCatName val="0"/>
          <c:showSerName val="0"/>
          <c:showPercent val="0"/>
          <c:showBubbleSize val="0"/>
        </c:dLbls>
        <c:gapWidth val="150"/>
        <c:axId val="1939619254"/>
        <c:axId val="627885714"/>
      </c:barChart>
      <c:catAx>
        <c:axId val="1939619254"/>
        <c:scaling>
          <c:orientation val="minMax"/>
        </c:scaling>
        <c:delete val="0"/>
        <c:axPos val="b"/>
        <c:title>
          <c:tx>
            <c:rich>
              <a:bodyPr/>
              <a:lstStyle/>
              <a:p>
                <a:pPr lvl="0">
                  <a:defRPr b="0">
                    <a:solidFill>
                      <a:srgbClr val="000000"/>
                    </a:solidFill>
                    <a:latin typeface="Roboto"/>
                  </a:defRPr>
                </a:pPr>
                <a:endParaRPr lang="en-ID"/>
              </a:p>
            </c:rich>
          </c:tx>
          <c:overlay val="0"/>
        </c:title>
        <c:numFmt formatCode="General" sourceLinked="1"/>
        <c:majorTickMark val="none"/>
        <c:minorTickMark val="none"/>
        <c:tickLblPos val="nextTo"/>
        <c:txPr>
          <a:bodyPr/>
          <a:lstStyle/>
          <a:p>
            <a:pPr lvl="0">
              <a:defRPr b="1" i="0">
                <a:solidFill>
                  <a:srgbClr val="000000"/>
                </a:solidFill>
                <a:latin typeface="Roboto"/>
              </a:defRPr>
            </a:pPr>
            <a:endParaRPr lang="id-ID"/>
          </a:p>
        </c:txPr>
        <c:crossAx val="627885714"/>
        <c:crosses val="autoZero"/>
        <c:auto val="1"/>
        <c:lblAlgn val="ctr"/>
        <c:lblOffset val="100"/>
        <c:noMultiLvlLbl val="1"/>
      </c:catAx>
      <c:valAx>
        <c:axId val="627885714"/>
        <c:scaling>
          <c:orientation val="minMax"/>
          <c:min val="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a:lstStyle/>
          <a:p>
            <a:pPr lvl="0">
              <a:defRPr b="1" i="0">
                <a:solidFill>
                  <a:srgbClr val="000000"/>
                </a:solidFill>
                <a:latin typeface="Roboto"/>
              </a:defRPr>
            </a:pPr>
            <a:endParaRPr lang="id-ID"/>
          </a:p>
        </c:txPr>
        <c:crossAx val="1939619254"/>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KRITERIA'!$B$117:$B$129</c:f>
              <c:strCache>
                <c:ptCount val="13"/>
                <c:pt idx="0">
                  <c:v>C.9.4.a.1</c:v>
                </c:pt>
                <c:pt idx="1">
                  <c:v>C.9.4.a.2</c:v>
                </c:pt>
                <c:pt idx="2">
                  <c:v>C.9.4.a.3</c:v>
                </c:pt>
                <c:pt idx="3">
                  <c:v>C.9.4.a.4</c:v>
                </c:pt>
                <c:pt idx="4">
                  <c:v>C.9.4.a.5</c:v>
                </c:pt>
                <c:pt idx="5">
                  <c:v>C.9.4.a.6</c:v>
                </c:pt>
                <c:pt idx="6">
                  <c:v>C.9.4.a.7</c:v>
                </c:pt>
                <c:pt idx="7">
                  <c:v>C.9.4.a.8</c:v>
                </c:pt>
                <c:pt idx="8">
                  <c:v>C.9.4.a.9</c:v>
                </c:pt>
                <c:pt idx="9">
                  <c:v>C.9.4.a.10</c:v>
                </c:pt>
                <c:pt idx="10">
                  <c:v>C.9.4.a.11</c:v>
                </c:pt>
                <c:pt idx="11">
                  <c:v>C.9.4.a.12</c:v>
                </c:pt>
                <c:pt idx="12">
                  <c:v>C.9.4.b.1</c:v>
                </c:pt>
              </c:strCache>
            </c:strRef>
          </c:cat>
          <c:val>
            <c:numRef>
              <c:f>'PETA PER KRITERIA'!$C$117:$C$129</c:f>
              <c:numCache>
                <c:formatCode>0.0</c:formatCode>
                <c:ptCount val="13"/>
                <c:pt idx="0">
                  <c:v>4</c:v>
                </c:pt>
                <c:pt idx="1">
                  <c:v>4</c:v>
                </c:pt>
                <c:pt idx="2">
                  <c:v>3.5</c:v>
                </c:pt>
                <c:pt idx="3">
                  <c:v>2</c:v>
                </c:pt>
                <c:pt idx="4">
                  <c:v>3</c:v>
                </c:pt>
                <c:pt idx="5">
                  <c:v>3.5</c:v>
                </c:pt>
                <c:pt idx="6">
                  <c:v>4</c:v>
                </c:pt>
                <c:pt idx="7">
                  <c:v>4</c:v>
                </c:pt>
                <c:pt idx="8">
                  <c:v>3</c:v>
                </c:pt>
                <c:pt idx="9">
                  <c:v>4</c:v>
                </c:pt>
                <c:pt idx="10">
                  <c:v>4</c:v>
                </c:pt>
                <c:pt idx="11">
                  <c:v>4</c:v>
                </c:pt>
                <c:pt idx="12">
                  <c:v>3</c:v>
                </c:pt>
              </c:numCache>
            </c:numRef>
          </c:val>
          <c:extLst>
            <c:ext xmlns:c16="http://schemas.microsoft.com/office/drawing/2014/chart" uri="{C3380CC4-5D6E-409C-BE32-E72D297353CC}">
              <c16:uniqueId val="{00000000-2D52-4A4E-A800-2D6C3724C800}"/>
            </c:ext>
          </c:extLst>
        </c:ser>
        <c:dLbls>
          <c:showLegendKey val="0"/>
          <c:showVal val="0"/>
          <c:showCatName val="0"/>
          <c:showSerName val="0"/>
          <c:showPercent val="0"/>
          <c:showBubbleSize val="0"/>
        </c:dLbls>
        <c:axId val="1183880325"/>
        <c:axId val="1172273412"/>
      </c:radarChart>
      <c:catAx>
        <c:axId val="1183880325"/>
        <c:scaling>
          <c:orientation val="minMax"/>
        </c:scaling>
        <c:delete val="0"/>
        <c:axPos val="b"/>
        <c:numFmt formatCode="General" sourceLinked="1"/>
        <c:majorTickMark val="cross"/>
        <c:minorTickMark val="cross"/>
        <c:tickLblPos val="nextTo"/>
        <c:crossAx val="1172273412"/>
        <c:crosses val="autoZero"/>
        <c:auto val="1"/>
        <c:lblAlgn val="ctr"/>
        <c:lblOffset val="100"/>
        <c:noMultiLvlLbl val="1"/>
      </c:catAx>
      <c:valAx>
        <c:axId val="11722734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 sourceLinked="1"/>
        <c:majorTickMark val="none"/>
        <c:minorTickMark val="none"/>
        <c:tickLblPos val="nextTo"/>
        <c:spPr>
          <a:ln/>
        </c:spPr>
        <c:txPr>
          <a:bodyPr rot="0"/>
          <a:lstStyle/>
          <a:p>
            <a:pPr lvl="0">
              <a:defRPr b="1" i="0">
                <a:solidFill>
                  <a:srgbClr val="000000"/>
                </a:solidFill>
                <a:latin typeface="Roboto"/>
              </a:defRPr>
            </a:pPr>
            <a:endParaRPr lang="id-ID"/>
          </a:p>
        </c:txPr>
        <c:crossAx val="1183880325"/>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radarChart>
        <c:radarStyle val="marker"/>
        <c:varyColors val="1"/>
        <c:ser>
          <c:idx val="0"/>
          <c:order val="0"/>
          <c:spPr>
            <a:ln w="9525" cmpd="sng">
              <a:solidFill>
                <a:srgbClr val="4F81BD"/>
              </a:solidFill>
            </a:ln>
          </c:spPr>
          <c:marker>
            <c:symbol val="none"/>
          </c:marker>
          <c:cat>
            <c:strRef>
              <c:f>'PETA PER KRITERIA'!$B$134:$B$137</c:f>
              <c:strCache>
                <c:ptCount val="4"/>
                <c:pt idx="0">
                  <c:v>D.1</c:v>
                </c:pt>
                <c:pt idx="1">
                  <c:v>D.2</c:v>
                </c:pt>
                <c:pt idx="2">
                  <c:v>D.3</c:v>
                </c:pt>
                <c:pt idx="3">
                  <c:v>D.4</c:v>
                </c:pt>
              </c:strCache>
            </c:strRef>
          </c:cat>
          <c:val>
            <c:numRef>
              <c:f>'PETA PER KRITERIA'!$C$134:$C$137</c:f>
              <c:numCache>
                <c:formatCode>0.00</c:formatCode>
                <c:ptCount val="4"/>
                <c:pt idx="0">
                  <c:v>3</c:v>
                </c:pt>
                <c:pt idx="1">
                  <c:v>3</c:v>
                </c:pt>
                <c:pt idx="2">
                  <c:v>3.5</c:v>
                </c:pt>
                <c:pt idx="3">
                  <c:v>4</c:v>
                </c:pt>
              </c:numCache>
            </c:numRef>
          </c:val>
          <c:extLst>
            <c:ext xmlns:c16="http://schemas.microsoft.com/office/drawing/2014/chart" uri="{C3380CC4-5D6E-409C-BE32-E72D297353CC}">
              <c16:uniqueId val="{00000000-62FD-AD47-A027-1A181A992C52}"/>
            </c:ext>
          </c:extLst>
        </c:ser>
        <c:dLbls>
          <c:showLegendKey val="0"/>
          <c:showVal val="0"/>
          <c:showCatName val="0"/>
          <c:showSerName val="0"/>
          <c:showPercent val="0"/>
          <c:showBubbleSize val="0"/>
        </c:dLbls>
        <c:axId val="1841965428"/>
        <c:axId val="1944602436"/>
      </c:radarChart>
      <c:catAx>
        <c:axId val="1841965428"/>
        <c:scaling>
          <c:orientation val="minMax"/>
        </c:scaling>
        <c:delete val="0"/>
        <c:axPos val="b"/>
        <c:numFmt formatCode="General" sourceLinked="1"/>
        <c:majorTickMark val="cross"/>
        <c:minorTickMark val="cross"/>
        <c:tickLblPos val="nextTo"/>
        <c:crossAx val="1944602436"/>
        <c:crosses val="autoZero"/>
        <c:auto val="1"/>
        <c:lblAlgn val="ctr"/>
        <c:lblOffset val="100"/>
        <c:noMultiLvlLbl val="1"/>
      </c:catAx>
      <c:valAx>
        <c:axId val="19446024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ID"/>
              </a:p>
            </c:rich>
          </c:tx>
          <c:overlay val="0"/>
        </c:title>
        <c:numFmt formatCode="0.00" sourceLinked="1"/>
        <c:majorTickMark val="none"/>
        <c:minorTickMark val="none"/>
        <c:tickLblPos val="nextTo"/>
        <c:spPr>
          <a:ln/>
        </c:spPr>
        <c:txPr>
          <a:bodyPr rot="0"/>
          <a:lstStyle/>
          <a:p>
            <a:pPr lvl="0">
              <a:defRPr b="1" i="0">
                <a:solidFill>
                  <a:srgbClr val="000000"/>
                </a:solidFill>
                <a:latin typeface="Roboto"/>
              </a:defRPr>
            </a:pPr>
            <a:endParaRPr lang="id-ID"/>
          </a:p>
        </c:txPr>
        <c:crossAx val="1841965428"/>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oneCellAnchor>
    <xdr:from>
      <xdr:col>4</xdr:col>
      <xdr:colOff>19050</xdr:colOff>
      <xdr:row>25</xdr:row>
      <xdr:rowOff>171450</xdr:rowOff>
    </xdr:from>
    <xdr:ext cx="5324475" cy="1819275"/>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35</xdr:row>
      <xdr:rowOff>161925</xdr:rowOff>
    </xdr:from>
    <xdr:ext cx="5324475" cy="1581150"/>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5</xdr:col>
      <xdr:colOff>0</xdr:colOff>
      <xdr:row>45</xdr:row>
      <xdr:rowOff>0</xdr:rowOff>
    </xdr:from>
    <xdr:ext cx="5324475" cy="1600200"/>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4</xdr:col>
      <xdr:colOff>0</xdr:colOff>
      <xdr:row>56</xdr:row>
      <xdr:rowOff>0</xdr:rowOff>
    </xdr:from>
    <xdr:ext cx="5324475" cy="3571875"/>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4</xdr:col>
      <xdr:colOff>0</xdr:colOff>
      <xdr:row>72</xdr:row>
      <xdr:rowOff>47625</xdr:rowOff>
    </xdr:from>
    <xdr:ext cx="3581400" cy="2276475"/>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933450</xdr:colOff>
      <xdr:row>86</xdr:row>
      <xdr:rowOff>9525</xdr:rowOff>
    </xdr:from>
    <xdr:ext cx="4305300" cy="2990850"/>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4</xdr:col>
      <xdr:colOff>438150</xdr:colOff>
      <xdr:row>103</xdr:row>
      <xdr:rowOff>0</xdr:rowOff>
    </xdr:from>
    <xdr:ext cx="2667000" cy="2371725"/>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4</xdr:col>
      <xdr:colOff>0</xdr:colOff>
      <xdr:row>118</xdr:row>
      <xdr:rowOff>0</xdr:rowOff>
    </xdr:from>
    <xdr:ext cx="2647950" cy="2171700"/>
    <xdr:graphicFrame macro="">
      <xdr:nvGraphicFramePr>
        <xdr:cNvPr id="9" name="Chart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4</xdr:col>
      <xdr:colOff>0</xdr:colOff>
      <xdr:row>132</xdr:row>
      <xdr:rowOff>0</xdr:rowOff>
    </xdr:from>
    <xdr:ext cx="2647950" cy="2171700"/>
    <xdr:graphicFrame macro="">
      <xdr:nvGraphicFramePr>
        <xdr:cNvPr id="10" name="Chart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8</xdr:col>
      <xdr:colOff>0</xdr:colOff>
      <xdr:row>106</xdr:row>
      <xdr:rowOff>0</xdr:rowOff>
    </xdr:from>
    <xdr:ext cx="2647950" cy="2371725"/>
    <xdr:graphicFrame macro="">
      <xdr:nvGraphicFramePr>
        <xdr:cNvPr id="11" name="Chart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733425</xdr:colOff>
      <xdr:row>42</xdr:row>
      <xdr:rowOff>9525</xdr:rowOff>
    </xdr:from>
    <xdr:ext cx="9705975" cy="7962900"/>
    <xdr:graphicFrame macro="">
      <xdr:nvGraphicFramePr>
        <xdr:cNvPr id="11" name="Chart 11">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2"/>
  <sheetViews>
    <sheetView zoomScale="120" zoomScaleNormal="120" workbookViewId="0">
      <pane ySplit="1" topLeftCell="A148" activePane="bottomLeft" state="frozen"/>
      <selection pane="bottomLeft" activeCell="H154" sqref="H154"/>
    </sheetView>
  </sheetViews>
  <sheetFormatPr defaultColWidth="12.625" defaultRowHeight="15" customHeight="1" x14ac:dyDescent="0.25"/>
  <cols>
    <col min="1" max="1" width="6.625" customWidth="1"/>
    <col min="2" max="2" width="10.625" style="98" customWidth="1"/>
    <col min="3" max="3" width="16.75" customWidth="1"/>
    <col min="4" max="4" width="36.125" style="70" customWidth="1"/>
    <col min="5" max="5" width="11.125" style="59" customWidth="1"/>
    <col min="6" max="6" width="12.875" customWidth="1"/>
    <col min="7" max="7" width="11.125" customWidth="1"/>
    <col min="8" max="10" width="12.875" customWidth="1"/>
    <col min="11" max="11" width="18.625" customWidth="1"/>
    <col min="12" max="12" width="25.125" customWidth="1"/>
    <col min="13" max="13" width="13" customWidth="1"/>
  </cols>
  <sheetData>
    <row r="1" spans="1:13" ht="15.75" customHeight="1" x14ac:dyDescent="0.25">
      <c r="A1" s="1" t="s">
        <v>235</v>
      </c>
      <c r="B1" s="89"/>
      <c r="C1" s="2"/>
      <c r="D1" s="60"/>
      <c r="E1" s="5"/>
      <c r="F1" s="4"/>
      <c r="G1" s="5"/>
      <c r="H1" s="5"/>
      <c r="I1" s="5"/>
      <c r="J1" s="5"/>
      <c r="K1" s="3"/>
      <c r="L1" s="3"/>
    </row>
    <row r="2" spans="1:13" ht="15.75" customHeight="1" x14ac:dyDescent="0.25">
      <c r="A2" s="1" t="s">
        <v>0</v>
      </c>
      <c r="B2" s="89"/>
      <c r="C2" s="2"/>
      <c r="D2" s="60"/>
      <c r="E2" s="5"/>
      <c r="F2" s="4"/>
      <c r="G2" s="5"/>
      <c r="H2" s="5"/>
      <c r="I2" s="5"/>
      <c r="J2" s="5"/>
      <c r="K2" s="3"/>
      <c r="L2" s="3"/>
    </row>
    <row r="3" spans="1:13" ht="15.75" customHeight="1" x14ac:dyDescent="0.25">
      <c r="A3" s="1" t="s">
        <v>1</v>
      </c>
      <c r="B3" s="89"/>
      <c r="C3" s="2"/>
      <c r="D3" s="60"/>
      <c r="E3" s="5"/>
      <c r="F3" s="4"/>
      <c r="G3" s="5"/>
      <c r="H3" s="5"/>
      <c r="I3" s="5"/>
      <c r="J3" s="5"/>
      <c r="K3" s="3"/>
      <c r="L3" s="3"/>
    </row>
    <row r="4" spans="1:13" ht="15.75" customHeight="1" x14ac:dyDescent="0.25">
      <c r="A4" s="6"/>
      <c r="B4" s="90"/>
      <c r="C4" s="2"/>
      <c r="D4" s="60"/>
      <c r="E4" s="5"/>
      <c r="F4" s="4"/>
      <c r="G4" s="5"/>
      <c r="H4" s="5"/>
      <c r="I4" s="5"/>
      <c r="J4" s="5"/>
      <c r="K4" s="3"/>
      <c r="L4" s="3"/>
    </row>
    <row r="5" spans="1:13" s="105" customFormat="1" ht="15.75" customHeight="1" x14ac:dyDescent="0.25">
      <c r="A5" s="99"/>
      <c r="B5" s="100"/>
      <c r="C5" s="101"/>
      <c r="D5" s="102"/>
      <c r="E5" s="103"/>
      <c r="F5" s="104"/>
      <c r="G5" s="103"/>
      <c r="H5" s="103"/>
      <c r="I5" s="103"/>
      <c r="J5" s="103"/>
      <c r="K5" s="102"/>
      <c r="L5" s="102"/>
    </row>
    <row r="6" spans="1:13" s="105" customFormat="1" ht="44.25" customHeight="1" x14ac:dyDescent="0.25">
      <c r="A6" s="169" t="s">
        <v>2</v>
      </c>
      <c r="B6" s="169"/>
      <c r="C6" s="170" t="s">
        <v>3</v>
      </c>
      <c r="D6" s="171" t="s">
        <v>4</v>
      </c>
      <c r="E6" s="172" t="s">
        <v>247</v>
      </c>
      <c r="F6" s="173" t="s">
        <v>5</v>
      </c>
      <c r="G6" s="172" t="s">
        <v>6</v>
      </c>
      <c r="H6" s="172" t="s">
        <v>7</v>
      </c>
      <c r="I6" s="174" t="s">
        <v>248</v>
      </c>
      <c r="J6" s="172" t="s">
        <v>8</v>
      </c>
      <c r="K6" s="173" t="s">
        <v>9</v>
      </c>
      <c r="L6" s="175" t="s">
        <v>10</v>
      </c>
      <c r="M6" s="114"/>
    </row>
    <row r="7" spans="1:13" s="105" customFormat="1" ht="15.75" customHeight="1" x14ac:dyDescent="0.25">
      <c r="A7" s="115" t="s">
        <v>11</v>
      </c>
      <c r="B7" s="116"/>
      <c r="C7" s="109"/>
      <c r="D7" s="109"/>
      <c r="E7" s="111"/>
      <c r="F7" s="117"/>
      <c r="G7" s="118"/>
      <c r="H7" s="111"/>
      <c r="I7" s="111"/>
      <c r="J7" s="111"/>
      <c r="K7" s="109"/>
      <c r="L7" s="116"/>
      <c r="M7" s="114"/>
    </row>
    <row r="8" spans="1:13" s="105" customFormat="1" ht="42" customHeight="1" x14ac:dyDescent="0.25">
      <c r="A8" s="119">
        <v>1</v>
      </c>
      <c r="B8" s="120" t="s">
        <v>12</v>
      </c>
      <c r="C8" s="121" t="s">
        <v>13</v>
      </c>
      <c r="D8" s="121" t="s">
        <v>14</v>
      </c>
      <c r="E8" s="122">
        <v>3</v>
      </c>
      <c r="F8" s="123" t="str">
        <f>IF(E8="","",IF(E8=4,"Sangat Baik",IF(AND(E8&gt;=3,E8&lt;4),"Baik",IF(AND(E8&gt;=2,E8&lt;3),"cukup",IF(AND(E8&gt;=1,E8&lt;2),"Kurang",IF(AND(E8&gt;=0,E8&lt;1),"Sangat Kurang",""))))))</f>
        <v>Baik</v>
      </c>
      <c r="G8" s="124">
        <v>1</v>
      </c>
      <c r="H8" s="125">
        <f>IFERROR((AVERAGE(E8)*G8),"")</f>
        <v>3</v>
      </c>
      <c r="I8" s="125">
        <f>H8</f>
        <v>3</v>
      </c>
      <c r="J8" s="125"/>
      <c r="K8" s="126"/>
      <c r="L8" s="120"/>
      <c r="M8" s="114"/>
    </row>
    <row r="9" spans="1:13" s="105" customFormat="1" ht="29.1" customHeight="1" x14ac:dyDescent="0.25">
      <c r="A9" s="191" t="s">
        <v>27</v>
      </c>
      <c r="B9" s="192"/>
      <c r="C9" s="192"/>
      <c r="D9" s="193"/>
      <c r="E9" s="127"/>
      <c r="F9" s="128"/>
      <c r="G9" s="127"/>
      <c r="H9" s="127"/>
      <c r="I9" s="127">
        <f>SUM(I8)</f>
        <v>3</v>
      </c>
      <c r="J9" s="127"/>
      <c r="K9" s="129"/>
      <c r="L9" s="130"/>
      <c r="M9" s="114"/>
    </row>
    <row r="10" spans="1:13" s="105" customFormat="1" ht="18" customHeight="1" x14ac:dyDescent="0.25">
      <c r="A10" s="99"/>
      <c r="B10" s="100"/>
      <c r="C10" s="131"/>
      <c r="D10" s="131"/>
      <c r="E10" s="132"/>
      <c r="F10" s="133"/>
      <c r="G10" s="132"/>
      <c r="H10" s="132"/>
      <c r="I10" s="132"/>
      <c r="J10" s="132"/>
      <c r="K10" s="131"/>
      <c r="L10" s="100"/>
      <c r="M10" s="114"/>
    </row>
    <row r="11" spans="1:13" s="105" customFormat="1" ht="28.5" customHeight="1" x14ac:dyDescent="0.25">
      <c r="A11" s="106" t="s">
        <v>2</v>
      </c>
      <c r="B11" s="107"/>
      <c r="C11" s="108" t="s">
        <v>3</v>
      </c>
      <c r="D11" s="109" t="s">
        <v>4</v>
      </c>
      <c r="E11" s="134"/>
      <c r="F11" s="135" t="s">
        <v>5</v>
      </c>
      <c r="G11" s="136" t="s">
        <v>6</v>
      </c>
      <c r="H11" s="137" t="s">
        <v>7</v>
      </c>
      <c r="I11" s="138"/>
      <c r="J11" s="110" t="s">
        <v>8</v>
      </c>
      <c r="K11" s="112" t="s">
        <v>9</v>
      </c>
      <c r="L11" s="113" t="s">
        <v>10</v>
      </c>
      <c r="M11" s="114"/>
    </row>
    <row r="12" spans="1:13" s="105" customFormat="1" ht="18" customHeight="1" x14ac:dyDescent="0.25">
      <c r="A12" s="139" t="s">
        <v>15</v>
      </c>
      <c r="B12" s="100"/>
      <c r="C12" s="131"/>
      <c r="D12" s="131"/>
      <c r="E12" s="132"/>
      <c r="F12" s="140"/>
      <c r="G12" s="132"/>
      <c r="H12" s="132"/>
      <c r="I12" s="132"/>
      <c r="J12" s="132"/>
      <c r="K12" s="131"/>
      <c r="L12" s="141"/>
      <c r="M12" s="114"/>
    </row>
    <row r="13" spans="1:13" s="105" customFormat="1" ht="79.5" customHeight="1" x14ac:dyDescent="0.25">
      <c r="A13" s="142">
        <v>2</v>
      </c>
      <c r="B13" s="116" t="s">
        <v>16</v>
      </c>
      <c r="C13" s="143" t="s">
        <v>17</v>
      </c>
      <c r="D13" s="143" t="s">
        <v>18</v>
      </c>
      <c r="E13" s="144">
        <v>3</v>
      </c>
      <c r="F13" s="145" t="str">
        <f>IF(E13="","",IF(E13=4,"Sangat Baik",IF(AND(E13&gt;=3,E13&lt;4),"Baik",IF(AND(E13&gt;=2,E13&lt;3),"cukup",IF(AND(E13&gt;=1,E13&lt;2),"Kurang",IF(AND(E13&gt;=0,E13&lt;1),"Sangat Kurang",""))))))</f>
        <v>Baik</v>
      </c>
      <c r="G13" s="118">
        <v>1</v>
      </c>
      <c r="H13" s="111">
        <f>IFERROR((AVERAGE(E13)*G13),"")</f>
        <v>3</v>
      </c>
      <c r="I13" s="111">
        <f>H13</f>
        <v>3</v>
      </c>
      <c r="J13" s="111"/>
      <c r="K13" s="109"/>
      <c r="L13" s="116"/>
      <c r="M13" s="114"/>
    </row>
    <row r="14" spans="1:13" ht="18.95" customHeight="1" x14ac:dyDescent="0.25">
      <c r="A14" s="188" t="s">
        <v>27</v>
      </c>
      <c r="B14" s="189"/>
      <c r="C14" s="189"/>
      <c r="D14" s="190"/>
      <c r="E14" s="8"/>
      <c r="F14" s="9"/>
      <c r="G14" s="10"/>
      <c r="H14" s="8"/>
      <c r="I14" s="73">
        <f>SUM(I13)</f>
        <v>3</v>
      </c>
      <c r="J14" s="8"/>
      <c r="K14" s="11"/>
      <c r="L14" s="12"/>
      <c r="M14" s="7"/>
    </row>
    <row r="15" spans="1:13" ht="15.75" customHeight="1" x14ac:dyDescent="0.25">
      <c r="A15" s="178" t="s">
        <v>256</v>
      </c>
      <c r="B15" s="179"/>
      <c r="C15" s="180"/>
      <c r="D15" s="61"/>
      <c r="E15" s="8"/>
      <c r="F15" s="9"/>
      <c r="G15" s="8"/>
      <c r="H15" s="8"/>
      <c r="I15" s="73"/>
      <c r="J15" s="8"/>
      <c r="K15" s="11"/>
      <c r="L15" s="12"/>
      <c r="M15" s="7"/>
    </row>
    <row r="16" spans="1:13" ht="63.95" customHeight="1" x14ac:dyDescent="0.25">
      <c r="A16" s="15">
        <v>3</v>
      </c>
      <c r="B16" s="91" t="s">
        <v>19</v>
      </c>
      <c r="C16" s="13" t="s">
        <v>20</v>
      </c>
      <c r="D16" s="62" t="s">
        <v>21</v>
      </c>
      <c r="E16" s="10">
        <v>4</v>
      </c>
      <c r="F16" s="17" t="str">
        <f t="shared" ref="F16:F18" si="0">IF(E16="","",IF(E16=4,"Sangat Baik",IF(AND(E16&gt;=3,E16&lt;4),"Baik",IF(AND(E16&gt;=2,E16&lt;3),"cukup",IF(AND(E16&gt;=1,E16&lt;2),"Kurang",IF(AND(E16&gt;=0,E16&lt;1),"Sangat Kurang",""))))))</f>
        <v>Sangat Baik</v>
      </c>
      <c r="G16" s="10">
        <v>0.51</v>
      </c>
      <c r="H16" s="10">
        <f t="shared" ref="H16:H18" si="1">IFERROR((AVERAGE(E16)*G16),"")</f>
        <v>2.04</v>
      </c>
      <c r="I16" s="85">
        <f>H16</f>
        <v>2.04</v>
      </c>
      <c r="J16" s="10"/>
      <c r="K16" s="18"/>
      <c r="L16" s="18"/>
    </row>
    <row r="17" spans="1:12" ht="44.45" customHeight="1" x14ac:dyDescent="0.25">
      <c r="A17" s="15">
        <v>4</v>
      </c>
      <c r="B17" s="91" t="s">
        <v>22</v>
      </c>
      <c r="C17" s="16"/>
      <c r="D17" s="62" t="s">
        <v>23</v>
      </c>
      <c r="E17" s="10">
        <v>3</v>
      </c>
      <c r="F17" s="17" t="str">
        <f t="shared" si="0"/>
        <v>Baik</v>
      </c>
      <c r="G17" s="10">
        <v>1.02</v>
      </c>
      <c r="H17" s="10">
        <f t="shared" si="1"/>
        <v>3.06</v>
      </c>
      <c r="I17" s="85">
        <f t="shared" ref="I17:I18" si="2">H17</f>
        <v>3.06</v>
      </c>
      <c r="J17" s="10"/>
      <c r="K17" s="18"/>
      <c r="L17" s="18"/>
    </row>
    <row r="18" spans="1:12" ht="54.6" customHeight="1" x14ac:dyDescent="0.25">
      <c r="A18" s="15">
        <v>5</v>
      </c>
      <c r="B18" s="91" t="s">
        <v>24</v>
      </c>
      <c r="C18" s="16"/>
      <c r="D18" s="62" t="s">
        <v>25</v>
      </c>
      <c r="E18" s="10">
        <v>4</v>
      </c>
      <c r="F18" s="17" t="str">
        <f t="shared" si="0"/>
        <v>Sangat Baik</v>
      </c>
      <c r="G18" s="10">
        <v>1.53</v>
      </c>
      <c r="H18" s="10">
        <f t="shared" si="1"/>
        <v>6.12</v>
      </c>
      <c r="I18" s="85">
        <f t="shared" si="2"/>
        <v>6.12</v>
      </c>
      <c r="J18" s="10"/>
      <c r="K18" s="18"/>
      <c r="L18" s="18"/>
    </row>
    <row r="19" spans="1:12" ht="15.75" customHeight="1" x14ac:dyDescent="0.25">
      <c r="A19" s="15"/>
      <c r="B19" s="91"/>
      <c r="C19" s="16"/>
      <c r="D19" s="63"/>
      <c r="E19" s="10"/>
      <c r="F19" s="17"/>
      <c r="G19" s="10"/>
      <c r="H19" s="10"/>
      <c r="I19" s="85"/>
      <c r="J19" s="10"/>
      <c r="K19" s="18"/>
      <c r="L19" s="18"/>
    </row>
    <row r="20" spans="1:12" ht="15.75" customHeight="1" x14ac:dyDescent="0.25">
      <c r="A20" s="15"/>
      <c r="B20" s="91"/>
      <c r="C20" s="16"/>
      <c r="D20" s="63" t="s">
        <v>26</v>
      </c>
      <c r="E20" s="10"/>
      <c r="F20" s="17" t="str">
        <f>IF(E20="","",IF(E20=4,"Sangat Baik",IF(AND(E20&gt;=3,E20&lt;4),"Baik",IF(AND(E20&gt;=2,E20&lt;3),"cukup",IF(AND(E20&gt;=1,E20&lt;2),"Kurang",IF(AND(E20&gt;=0,E20&lt;1),"Sangat Kurang",""))))))</f>
        <v/>
      </c>
      <c r="G20" s="10"/>
      <c r="H20" s="10"/>
      <c r="I20" s="85"/>
      <c r="J20" s="10"/>
      <c r="K20" s="18"/>
      <c r="L20" s="18"/>
    </row>
    <row r="21" spans="1:12" ht="15.75" customHeight="1" x14ac:dyDescent="0.25">
      <c r="A21" s="15"/>
      <c r="B21" s="91"/>
      <c r="C21" s="16"/>
      <c r="D21" s="63" t="s">
        <v>27</v>
      </c>
      <c r="E21" s="10"/>
      <c r="F21" s="17"/>
      <c r="G21" s="10">
        <f>SUM(G13:G18)</f>
        <v>4.0600000000000005</v>
      </c>
      <c r="H21" s="10">
        <f t="shared" ref="H21" si="3">SUM(H16:H18)</f>
        <v>11.219999999999999</v>
      </c>
      <c r="I21" s="85">
        <f>SUM(I16:I18)</f>
        <v>11.219999999999999</v>
      </c>
      <c r="J21" s="10"/>
      <c r="K21" s="18"/>
      <c r="L21" s="18"/>
    </row>
    <row r="22" spans="1:12" ht="15.75" customHeight="1" x14ac:dyDescent="0.25">
      <c r="A22" s="19"/>
      <c r="B22" s="92"/>
      <c r="C22" s="2"/>
      <c r="D22" s="60"/>
      <c r="E22" s="5"/>
      <c r="F22" s="4"/>
      <c r="G22" s="5"/>
      <c r="H22" s="5"/>
      <c r="I22" s="86"/>
      <c r="J22" s="5"/>
      <c r="K22" s="3"/>
      <c r="L22" s="3"/>
    </row>
    <row r="23" spans="1:12" ht="15.75" customHeight="1" x14ac:dyDescent="0.25">
      <c r="A23" s="1" t="s">
        <v>28</v>
      </c>
      <c r="B23" s="89"/>
      <c r="C23" s="2"/>
      <c r="D23" s="60"/>
      <c r="E23" s="5"/>
      <c r="F23" s="4"/>
      <c r="G23" s="5"/>
      <c r="H23" s="5"/>
      <c r="I23" s="86"/>
      <c r="J23" s="5"/>
      <c r="K23" s="3"/>
      <c r="L23" s="3"/>
    </row>
    <row r="24" spans="1:12" ht="34.5" customHeight="1" x14ac:dyDescent="0.25">
      <c r="A24" s="183">
        <v>6</v>
      </c>
      <c r="B24" s="93" t="s">
        <v>29</v>
      </c>
      <c r="C24" s="181" t="s">
        <v>30</v>
      </c>
      <c r="D24" s="62" t="s">
        <v>31</v>
      </c>
      <c r="E24" s="10">
        <v>3</v>
      </c>
      <c r="F24" s="17"/>
      <c r="G24" s="10">
        <v>0.34</v>
      </c>
      <c r="H24" s="10">
        <f t="shared" ref="H24:H34" si="4">IFERROR((AVERAGE(E24)*G24),"")</f>
        <v>1.02</v>
      </c>
      <c r="I24" s="186">
        <f xml:space="preserve"> (H24+(2*H25))/3</f>
        <v>1.2466666666666668</v>
      </c>
      <c r="J24" s="10"/>
      <c r="K24" s="18"/>
      <c r="L24" s="18"/>
    </row>
    <row r="25" spans="1:12" ht="118.5" customHeight="1" x14ac:dyDescent="0.25">
      <c r="A25" s="182"/>
      <c r="B25" s="93" t="s">
        <v>32</v>
      </c>
      <c r="C25" s="182"/>
      <c r="D25" s="62" t="s">
        <v>238</v>
      </c>
      <c r="E25" s="10">
        <v>4</v>
      </c>
      <c r="F25" s="17" t="str">
        <f t="shared" ref="F25:F34" si="5">IF(E25="","",IF(E25=4,"Sangat Baik",IF(AND(E25&gt;=3,E25&lt;4),"Baik",IF(AND(E25&gt;=2,E25&lt;3),"cukup",IF(AND(E25&gt;=1,E25&lt;2),"Kurang",IF(AND(E25&gt;=0,E25&lt;1),"Sangat Kurang",""))))))</f>
        <v>Sangat Baik</v>
      </c>
      <c r="G25" s="10">
        <v>0.34</v>
      </c>
      <c r="H25" s="10">
        <f t="shared" si="4"/>
        <v>1.36</v>
      </c>
      <c r="I25" s="187"/>
      <c r="J25" s="10"/>
      <c r="K25" s="18"/>
      <c r="L25" s="18"/>
    </row>
    <row r="26" spans="1:12" ht="21.75" customHeight="1" x14ac:dyDescent="0.25">
      <c r="A26" s="184">
        <v>7</v>
      </c>
      <c r="B26" s="93" t="s">
        <v>33</v>
      </c>
      <c r="C26" s="181" t="s">
        <v>34</v>
      </c>
      <c r="D26" s="64" t="s">
        <v>35</v>
      </c>
      <c r="E26" s="10">
        <v>3</v>
      </c>
      <c r="F26" s="17" t="str">
        <f t="shared" si="5"/>
        <v>Baik</v>
      </c>
      <c r="G26" s="10">
        <v>0.34</v>
      </c>
      <c r="H26" s="10">
        <f t="shared" si="4"/>
        <v>1.02</v>
      </c>
      <c r="I26" s="186">
        <f>(H26+(2*H27))/3</f>
        <v>1.2466666666666668</v>
      </c>
      <c r="J26" s="10"/>
      <c r="K26" s="18"/>
      <c r="L26" s="18"/>
    </row>
    <row r="27" spans="1:12" ht="126.75" customHeight="1" x14ac:dyDescent="0.25">
      <c r="A27" s="182"/>
      <c r="B27" s="93" t="s">
        <v>36</v>
      </c>
      <c r="C27" s="182"/>
      <c r="D27" s="62" t="s">
        <v>37</v>
      </c>
      <c r="E27" s="10">
        <v>4</v>
      </c>
      <c r="F27" s="17" t="str">
        <f t="shared" si="5"/>
        <v>Sangat Baik</v>
      </c>
      <c r="G27" s="10">
        <v>0.34</v>
      </c>
      <c r="H27" s="10">
        <f t="shared" si="4"/>
        <v>1.36</v>
      </c>
      <c r="I27" s="187"/>
      <c r="J27" s="10"/>
      <c r="K27" s="18"/>
      <c r="L27" s="18"/>
    </row>
    <row r="28" spans="1:12" ht="187.5" customHeight="1" x14ac:dyDescent="0.25">
      <c r="A28" s="21">
        <v>8</v>
      </c>
      <c r="B28" s="93" t="s">
        <v>38</v>
      </c>
      <c r="C28" s="181" t="s">
        <v>39</v>
      </c>
      <c r="D28" s="62" t="s">
        <v>40</v>
      </c>
      <c r="E28" s="10">
        <v>4</v>
      </c>
      <c r="F28" s="17" t="str">
        <f t="shared" si="5"/>
        <v>Sangat Baik</v>
      </c>
      <c r="G28" s="10">
        <v>0.68</v>
      </c>
      <c r="H28" s="10">
        <f t="shared" si="4"/>
        <v>2.72</v>
      </c>
      <c r="I28" s="85">
        <f>H28</f>
        <v>2.72</v>
      </c>
      <c r="J28" s="10"/>
      <c r="K28" s="18"/>
      <c r="L28" s="18"/>
    </row>
    <row r="29" spans="1:12" ht="60.6" customHeight="1" x14ac:dyDescent="0.25">
      <c r="A29" s="183">
        <v>9</v>
      </c>
      <c r="B29" s="93" t="s">
        <v>41</v>
      </c>
      <c r="C29" s="185"/>
      <c r="D29" s="62" t="s">
        <v>42</v>
      </c>
      <c r="E29" s="10">
        <v>4</v>
      </c>
      <c r="F29" s="17" t="str">
        <f t="shared" si="5"/>
        <v>Sangat Baik</v>
      </c>
      <c r="G29" s="10">
        <v>0.34</v>
      </c>
      <c r="H29" s="10">
        <f t="shared" si="4"/>
        <v>1.36</v>
      </c>
      <c r="I29" s="186">
        <f>((2*H29)+H30)/3</f>
        <v>1.2466666666666668</v>
      </c>
      <c r="J29" s="10"/>
      <c r="K29" s="18"/>
      <c r="L29" s="18"/>
    </row>
    <row r="30" spans="1:12" ht="72" customHeight="1" x14ac:dyDescent="0.25">
      <c r="A30" s="182"/>
      <c r="B30" s="93" t="s">
        <v>43</v>
      </c>
      <c r="C30" s="182"/>
      <c r="D30" s="62" t="s">
        <v>44</v>
      </c>
      <c r="E30" s="10">
        <v>3</v>
      </c>
      <c r="F30" s="17" t="str">
        <f t="shared" si="5"/>
        <v>Baik</v>
      </c>
      <c r="G30" s="10">
        <v>0.34</v>
      </c>
      <c r="H30" s="10">
        <f t="shared" si="4"/>
        <v>1.02</v>
      </c>
      <c r="I30" s="187"/>
      <c r="J30" s="10"/>
      <c r="K30" s="18"/>
      <c r="L30" s="18"/>
    </row>
    <row r="31" spans="1:12" ht="63" customHeight="1" x14ac:dyDescent="0.25">
      <c r="A31" s="21">
        <v>10</v>
      </c>
      <c r="B31" s="93" t="s">
        <v>45</v>
      </c>
      <c r="C31" s="75" t="s">
        <v>46</v>
      </c>
      <c r="D31" s="74" t="s">
        <v>47</v>
      </c>
      <c r="E31" s="10">
        <v>2</v>
      </c>
      <c r="F31" s="17" t="str">
        <f t="shared" si="5"/>
        <v>cukup</v>
      </c>
      <c r="G31" s="10">
        <v>0.68</v>
      </c>
      <c r="H31" s="10">
        <f t="shared" si="4"/>
        <v>1.36</v>
      </c>
      <c r="I31" s="85">
        <f>H31</f>
        <v>1.36</v>
      </c>
      <c r="J31" s="10"/>
      <c r="K31" s="18"/>
      <c r="L31" s="18"/>
    </row>
    <row r="32" spans="1:12" ht="134.44999999999999" customHeight="1" x14ac:dyDescent="0.25">
      <c r="A32" s="21">
        <v>11</v>
      </c>
      <c r="B32" s="93" t="s">
        <v>48</v>
      </c>
      <c r="C32" s="13" t="s">
        <v>49</v>
      </c>
      <c r="D32" s="62" t="s">
        <v>50</v>
      </c>
      <c r="E32" s="10">
        <v>4</v>
      </c>
      <c r="F32" s="17" t="str">
        <f t="shared" si="5"/>
        <v>Sangat Baik</v>
      </c>
      <c r="G32" s="10">
        <v>1.02</v>
      </c>
      <c r="H32" s="10">
        <f t="shared" si="4"/>
        <v>4.08</v>
      </c>
      <c r="I32" s="85">
        <f>H32</f>
        <v>4.08</v>
      </c>
      <c r="J32" s="10"/>
      <c r="K32" s="18"/>
      <c r="L32" s="18"/>
    </row>
    <row r="33" spans="1:12" ht="183" customHeight="1" x14ac:dyDescent="0.25">
      <c r="A33" s="21">
        <v>12</v>
      </c>
      <c r="B33" s="93" t="s">
        <v>51</v>
      </c>
      <c r="C33" s="75" t="s">
        <v>52</v>
      </c>
      <c r="D33" s="74" t="s">
        <v>53</v>
      </c>
      <c r="E33" s="10">
        <v>2</v>
      </c>
      <c r="F33" s="17" t="str">
        <f t="shared" si="5"/>
        <v>cukup</v>
      </c>
      <c r="G33" s="10">
        <v>1.36</v>
      </c>
      <c r="H33" s="10">
        <f t="shared" si="4"/>
        <v>2.72</v>
      </c>
      <c r="I33" s="85">
        <f>H33</f>
        <v>2.72</v>
      </c>
      <c r="J33" s="10"/>
      <c r="K33" s="18"/>
      <c r="L33" s="18"/>
    </row>
    <row r="34" spans="1:12" ht="243.6" customHeight="1" x14ac:dyDescent="0.25">
      <c r="A34" s="21">
        <v>13</v>
      </c>
      <c r="B34" s="93" t="s">
        <v>54</v>
      </c>
      <c r="C34" s="13" t="s">
        <v>55</v>
      </c>
      <c r="D34" s="62" t="s">
        <v>56</v>
      </c>
      <c r="E34" s="10">
        <v>4</v>
      </c>
      <c r="F34" s="17" t="str">
        <f t="shared" si="5"/>
        <v>Sangat Baik</v>
      </c>
      <c r="G34" s="10">
        <v>1.36</v>
      </c>
      <c r="H34" s="10">
        <f t="shared" si="4"/>
        <v>5.44</v>
      </c>
      <c r="I34" s="85">
        <f>H34</f>
        <v>5.44</v>
      </c>
      <c r="J34" s="10"/>
      <c r="K34" s="18"/>
      <c r="L34" s="18"/>
    </row>
    <row r="35" spans="1:12" ht="15.75" customHeight="1" x14ac:dyDescent="0.25">
      <c r="A35" s="21"/>
      <c r="B35" s="93"/>
      <c r="C35" s="13"/>
      <c r="D35" s="63"/>
      <c r="E35" s="10"/>
      <c r="F35" s="17"/>
      <c r="G35" s="10"/>
      <c r="H35" s="10"/>
      <c r="I35" s="85"/>
      <c r="J35" s="10"/>
      <c r="K35" s="18"/>
      <c r="L35" s="18"/>
    </row>
    <row r="36" spans="1:12" ht="15.75" customHeight="1" x14ac:dyDescent="0.25">
      <c r="A36" s="21"/>
      <c r="B36" s="93"/>
      <c r="C36" s="13"/>
      <c r="D36" s="65" t="s">
        <v>26</v>
      </c>
      <c r="E36" s="10">
        <f>AVERAGE(E24:E34)</f>
        <v>3.3636363636363638</v>
      </c>
      <c r="F36" s="17" t="str">
        <f>IF(E36="","",IF(E36=4,"Sangat Baik",IF(AND(E36&gt;=3,E36&lt;4),"Baik",IF(AND(E36&gt;=2,E36&lt;3),"cukup",IF(AND(E36&gt;=1,E36&lt;2),"Kurang",IF(AND(E36&gt;=0,E36&lt;1),"Sangat Kurang",""))))))</f>
        <v>Baik</v>
      </c>
      <c r="G36" s="10"/>
      <c r="H36" s="10"/>
      <c r="I36" s="85"/>
      <c r="J36" s="10"/>
      <c r="K36" s="18"/>
      <c r="L36" s="18"/>
    </row>
    <row r="37" spans="1:12" ht="15.75" customHeight="1" x14ac:dyDescent="0.25">
      <c r="A37" s="21"/>
      <c r="B37" s="93"/>
      <c r="C37" s="13"/>
      <c r="D37" s="65" t="s">
        <v>27</v>
      </c>
      <c r="E37" s="10"/>
      <c r="F37" s="20"/>
      <c r="G37" s="10">
        <f t="shared" ref="G37:I37" si="6">SUM(G24:G34)</f>
        <v>7.1400000000000006</v>
      </c>
      <c r="H37" s="10">
        <f t="shared" si="6"/>
        <v>23.46</v>
      </c>
      <c r="I37" s="85">
        <f t="shared" si="6"/>
        <v>20.060000000000002</v>
      </c>
      <c r="J37" s="10"/>
      <c r="K37" s="18"/>
      <c r="L37" s="18"/>
    </row>
    <row r="38" spans="1:12" ht="15.75" customHeight="1" x14ac:dyDescent="0.25">
      <c r="A38" s="19"/>
      <c r="B38" s="92"/>
      <c r="C38" s="22"/>
      <c r="D38" s="66"/>
      <c r="E38" s="5"/>
      <c r="F38" s="23"/>
      <c r="G38" s="5"/>
      <c r="H38" s="5"/>
      <c r="I38" s="86"/>
      <c r="J38" s="5"/>
      <c r="K38" s="3"/>
      <c r="L38" s="3"/>
    </row>
    <row r="39" spans="1:12" ht="15.75" customHeight="1" x14ac:dyDescent="0.25">
      <c r="A39" s="19"/>
      <c r="B39" s="92"/>
      <c r="C39" s="22"/>
      <c r="D39" s="66"/>
      <c r="E39" s="5"/>
      <c r="F39" s="23"/>
      <c r="G39" s="5"/>
      <c r="H39" s="5"/>
      <c r="I39" s="86"/>
      <c r="J39" s="5"/>
      <c r="K39" s="3"/>
      <c r="L39" s="3"/>
    </row>
    <row r="40" spans="1:12" ht="15.75" customHeight="1" x14ac:dyDescent="0.25">
      <c r="A40" s="24" t="s">
        <v>57</v>
      </c>
      <c r="B40" s="93"/>
      <c r="C40" s="13"/>
      <c r="D40" s="63"/>
      <c r="E40" s="10"/>
      <c r="F40" s="25"/>
      <c r="G40" s="10"/>
      <c r="H40" s="10"/>
      <c r="I40" s="85"/>
      <c r="J40" s="10"/>
      <c r="K40" s="18"/>
      <c r="L40" s="3"/>
    </row>
    <row r="41" spans="1:12" ht="54.75" customHeight="1" x14ac:dyDescent="0.25">
      <c r="A41" s="184">
        <v>14</v>
      </c>
      <c r="B41" s="93" t="s">
        <v>58</v>
      </c>
      <c r="C41" s="181" t="s">
        <v>59</v>
      </c>
      <c r="D41" s="62" t="s">
        <v>221</v>
      </c>
      <c r="E41" s="10">
        <v>3</v>
      </c>
      <c r="F41" s="17" t="str">
        <f t="shared" ref="F41:F45" si="7">IF(E41="","",IF(E41=4,"Sangat Baik",IF(AND(E41&gt;=3,E41&lt;4),"Baik",IF(AND(E41&gt;=2,E41&lt;3),"cukup",IF(AND(E41&gt;=1,E41&lt;2),"Kurang",IF(AND(E41&gt;=0,E41&lt;1),"Sangat Kurang",""))))))</f>
        <v>Baik</v>
      </c>
      <c r="G41" s="10">
        <v>4.5999999999999996</v>
      </c>
      <c r="H41" s="10">
        <f t="shared" ref="H41:H45" si="8">IFERROR((AVERAGE(E41)*G41),"")</f>
        <v>13.799999999999999</v>
      </c>
      <c r="I41" s="186">
        <f>(H41+H42)/2</f>
        <v>13.799999999999999</v>
      </c>
      <c r="J41" s="10"/>
      <c r="K41" s="18"/>
      <c r="L41" s="3"/>
    </row>
    <row r="42" spans="1:12" ht="33.6" customHeight="1" x14ac:dyDescent="0.25">
      <c r="A42" s="182"/>
      <c r="B42" s="93" t="s">
        <v>60</v>
      </c>
      <c r="C42" s="182"/>
      <c r="D42" s="62" t="s">
        <v>61</v>
      </c>
      <c r="E42" s="10">
        <v>3</v>
      </c>
      <c r="F42" s="17" t="str">
        <f t="shared" si="7"/>
        <v>Baik</v>
      </c>
      <c r="G42" s="10">
        <v>4.5999999999999996</v>
      </c>
      <c r="H42" s="10">
        <f t="shared" si="8"/>
        <v>13.799999999999999</v>
      </c>
      <c r="I42" s="187"/>
      <c r="J42" s="10"/>
      <c r="K42" s="18"/>
      <c r="L42" s="3"/>
    </row>
    <row r="43" spans="1:12" ht="39" customHeight="1" x14ac:dyDescent="0.25">
      <c r="A43" s="21">
        <v>15</v>
      </c>
      <c r="B43" s="93" t="s">
        <v>62</v>
      </c>
      <c r="C43" s="13" t="s">
        <v>63</v>
      </c>
      <c r="D43" s="62" t="s">
        <v>64</v>
      </c>
      <c r="E43" s="10">
        <v>2</v>
      </c>
      <c r="F43" s="17" t="str">
        <f t="shared" si="7"/>
        <v>cukup</v>
      </c>
      <c r="G43" s="10">
        <v>3.07</v>
      </c>
      <c r="H43" s="10">
        <f t="shared" si="8"/>
        <v>6.14</v>
      </c>
      <c r="I43" s="85">
        <f>H43</f>
        <v>6.14</v>
      </c>
      <c r="J43" s="10"/>
      <c r="K43" s="18"/>
      <c r="L43" s="3"/>
    </row>
    <row r="44" spans="1:12" ht="76.5" customHeight="1" x14ac:dyDescent="0.25">
      <c r="A44" s="183">
        <v>16</v>
      </c>
      <c r="B44" s="93" t="s">
        <v>65</v>
      </c>
      <c r="C44" s="181" t="s">
        <v>66</v>
      </c>
      <c r="D44" s="62" t="s">
        <v>67</v>
      </c>
      <c r="E44" s="10">
        <v>4</v>
      </c>
      <c r="F44" s="17" t="str">
        <f t="shared" si="7"/>
        <v>Sangat Baik</v>
      </c>
      <c r="G44" s="10">
        <v>1.53</v>
      </c>
      <c r="H44" s="10">
        <f t="shared" si="8"/>
        <v>6.12</v>
      </c>
      <c r="I44" s="186">
        <f>(H44+(2*H45))/3</f>
        <v>6.12</v>
      </c>
      <c r="J44" s="10"/>
      <c r="K44" s="18"/>
      <c r="L44" s="3"/>
    </row>
    <row r="45" spans="1:12" ht="39.75" customHeight="1" x14ac:dyDescent="0.25">
      <c r="A45" s="182"/>
      <c r="B45" s="93" t="s">
        <v>68</v>
      </c>
      <c r="C45" s="182"/>
      <c r="D45" s="67" t="s">
        <v>69</v>
      </c>
      <c r="E45" s="10">
        <v>4</v>
      </c>
      <c r="F45" s="17" t="str">
        <f t="shared" si="7"/>
        <v>Sangat Baik</v>
      </c>
      <c r="G45" s="10">
        <v>1.53</v>
      </c>
      <c r="H45" s="10">
        <f t="shared" si="8"/>
        <v>6.12</v>
      </c>
      <c r="I45" s="187"/>
      <c r="J45" s="10"/>
      <c r="K45" s="18"/>
      <c r="L45" s="3"/>
    </row>
    <row r="46" spans="1:12" ht="15.75" customHeight="1" x14ac:dyDescent="0.25">
      <c r="A46" s="21"/>
      <c r="B46" s="93"/>
      <c r="C46" s="16"/>
      <c r="D46" s="65"/>
      <c r="E46" s="10"/>
      <c r="F46" s="25"/>
      <c r="G46" s="10"/>
      <c r="H46" s="10"/>
      <c r="I46" s="85"/>
      <c r="J46" s="10"/>
      <c r="K46" s="18"/>
      <c r="L46" s="3"/>
    </row>
    <row r="47" spans="1:12" ht="15.75" customHeight="1" x14ac:dyDescent="0.25">
      <c r="A47" s="21"/>
      <c r="B47" s="93"/>
      <c r="C47" s="16"/>
      <c r="D47" s="65" t="s">
        <v>26</v>
      </c>
      <c r="E47" s="10">
        <f>AVERAGE(E41:E45)</f>
        <v>3.2</v>
      </c>
      <c r="F47" s="17" t="str">
        <f>IF(E47="","",IF(E47=4,"Sangat Baik",IF(AND(E47&gt;=3,E47&lt;4),"Baik",IF(AND(E47&gt;=2,E47&lt;3),"cukup",IF(AND(E47&gt;=1,E47&lt;2),"Kurang",IF(AND(E47&gt;=0,E47&lt;1),"Sangat Kurang",""))))))</f>
        <v>Baik</v>
      </c>
      <c r="G47" s="10"/>
      <c r="H47" s="10"/>
      <c r="I47" s="85"/>
      <c r="J47" s="10"/>
      <c r="K47" s="18"/>
      <c r="L47" s="3"/>
    </row>
    <row r="48" spans="1:12" ht="15.75" customHeight="1" x14ac:dyDescent="0.25">
      <c r="A48" s="21"/>
      <c r="B48" s="93"/>
      <c r="C48" s="16"/>
      <c r="D48" s="65" t="s">
        <v>27</v>
      </c>
      <c r="E48" s="10"/>
      <c r="F48" s="20"/>
      <c r="G48" s="10">
        <f t="shared" ref="G48:H48" si="9">SUM(G41:G47)</f>
        <v>15.329999999999998</v>
      </c>
      <c r="H48" s="10">
        <f t="shared" si="9"/>
        <v>45.97999999999999</v>
      </c>
      <c r="I48" s="85">
        <f>SUM(I41:I47)</f>
        <v>26.06</v>
      </c>
      <c r="J48" s="10"/>
      <c r="K48" s="18"/>
      <c r="L48" s="3"/>
    </row>
    <row r="49" spans="1:12" ht="15.75" customHeight="1" x14ac:dyDescent="0.25">
      <c r="A49" s="19"/>
      <c r="B49" s="92"/>
      <c r="C49" s="2"/>
      <c r="D49" s="60"/>
      <c r="E49" s="5"/>
      <c r="F49" s="4"/>
      <c r="G49" s="5"/>
      <c r="H49" s="5"/>
      <c r="I49" s="86"/>
      <c r="J49" s="5"/>
      <c r="K49" s="3"/>
      <c r="L49" s="3"/>
    </row>
    <row r="50" spans="1:12" ht="15.75" customHeight="1" x14ac:dyDescent="0.25">
      <c r="A50" s="1" t="s">
        <v>70</v>
      </c>
      <c r="B50" s="94"/>
      <c r="C50" s="2"/>
      <c r="D50" s="60"/>
      <c r="E50" s="5"/>
      <c r="F50" s="4"/>
      <c r="G50" s="5"/>
      <c r="H50" s="5"/>
      <c r="I50" s="86"/>
      <c r="J50" s="5"/>
      <c r="K50" s="3"/>
      <c r="L50" s="3"/>
    </row>
    <row r="51" spans="1:12" ht="27.75" customHeight="1" x14ac:dyDescent="0.25">
      <c r="A51" s="21">
        <v>17</v>
      </c>
      <c r="B51" s="93" t="s">
        <v>71</v>
      </c>
      <c r="C51" s="16" t="s">
        <v>72</v>
      </c>
      <c r="D51" s="74" t="s">
        <v>255</v>
      </c>
      <c r="E51" s="10">
        <v>2</v>
      </c>
      <c r="F51" s="17" t="str">
        <f t="shared" ref="F51:F66" si="10">IF(E51="","",IF(E51=4,"Sangat Baik",IF(AND(E51&gt;=3,E51&lt;4),"Baik",IF(AND(E51&gt;=2,E51&lt;3),"cukup",IF(AND(E51&gt;=1,E51&lt;2),"Kurang",IF(AND(E51&gt;=0,E51&lt;1),"Sangat Kurang",""))))))</f>
        <v>cukup</v>
      </c>
      <c r="G51" s="10">
        <v>0.74</v>
      </c>
      <c r="H51" s="10">
        <f t="shared" ref="H51:H66" si="11">IFERROR((AVERAGE(E51)*G51),"")</f>
        <v>1.48</v>
      </c>
      <c r="I51" s="85">
        <f>H51</f>
        <v>1.48</v>
      </c>
      <c r="J51" s="10"/>
      <c r="K51" s="18"/>
      <c r="L51" s="3"/>
    </row>
    <row r="52" spans="1:12" ht="27.6" customHeight="1" x14ac:dyDescent="0.25">
      <c r="A52" s="21">
        <v>18</v>
      </c>
      <c r="B52" s="93" t="s">
        <v>73</v>
      </c>
      <c r="C52" s="16"/>
      <c r="D52" s="74" t="s">
        <v>74</v>
      </c>
      <c r="E52" s="10">
        <v>4</v>
      </c>
      <c r="F52" s="17" t="str">
        <f t="shared" si="10"/>
        <v>Sangat Baik</v>
      </c>
      <c r="G52" s="10">
        <v>0.99</v>
      </c>
      <c r="H52" s="10">
        <f t="shared" si="11"/>
        <v>3.96</v>
      </c>
      <c r="I52" s="85">
        <f t="shared" ref="I52:I64" si="12">H52</f>
        <v>3.96</v>
      </c>
      <c r="J52" s="10"/>
      <c r="K52" s="18"/>
      <c r="L52" s="3"/>
    </row>
    <row r="53" spans="1:12" ht="39.950000000000003" customHeight="1" x14ac:dyDescent="0.25">
      <c r="A53" s="21">
        <v>19</v>
      </c>
      <c r="B53" s="93" t="s">
        <v>75</v>
      </c>
      <c r="C53" s="16"/>
      <c r="D53" s="74" t="s">
        <v>76</v>
      </c>
      <c r="E53" s="77">
        <v>4</v>
      </c>
      <c r="F53" s="17" t="str">
        <f t="shared" si="10"/>
        <v>Sangat Baik</v>
      </c>
      <c r="G53" s="10">
        <v>0.5</v>
      </c>
      <c r="H53" s="10">
        <f t="shared" si="11"/>
        <v>2</v>
      </c>
      <c r="I53" s="85">
        <f t="shared" si="12"/>
        <v>2</v>
      </c>
      <c r="J53" s="10"/>
      <c r="K53" s="18"/>
      <c r="L53" s="3"/>
    </row>
    <row r="54" spans="1:12" ht="36.950000000000003" customHeight="1" x14ac:dyDescent="0.25">
      <c r="A54" s="21">
        <v>20</v>
      </c>
      <c r="B54" s="93" t="s">
        <v>77</v>
      </c>
      <c r="C54" s="16"/>
      <c r="D54" s="74" t="s">
        <v>78</v>
      </c>
      <c r="E54" s="10">
        <v>4</v>
      </c>
      <c r="F54" s="17" t="str">
        <f t="shared" si="10"/>
        <v>Sangat Baik</v>
      </c>
      <c r="G54" s="10">
        <v>0.5</v>
      </c>
      <c r="H54" s="10">
        <f t="shared" si="11"/>
        <v>2</v>
      </c>
      <c r="I54" s="85">
        <f t="shared" si="12"/>
        <v>2</v>
      </c>
      <c r="J54" s="10"/>
      <c r="K54" s="18"/>
      <c r="L54" s="3"/>
    </row>
    <row r="55" spans="1:12" ht="60" customHeight="1" x14ac:dyDescent="0.25">
      <c r="A55" s="21">
        <v>21</v>
      </c>
      <c r="B55" s="93" t="s">
        <v>79</v>
      </c>
      <c r="C55" s="16"/>
      <c r="D55" s="62" t="s">
        <v>80</v>
      </c>
      <c r="E55" s="10">
        <v>3</v>
      </c>
      <c r="F55" s="17" t="str">
        <f t="shared" si="10"/>
        <v>Baik</v>
      </c>
      <c r="G55" s="10">
        <v>0.99</v>
      </c>
      <c r="H55" s="10">
        <f t="shared" si="11"/>
        <v>2.9699999999999998</v>
      </c>
      <c r="I55" s="85">
        <f t="shared" si="12"/>
        <v>2.9699999999999998</v>
      </c>
      <c r="J55" s="10"/>
      <c r="K55" s="18"/>
      <c r="L55" s="3"/>
    </row>
    <row r="56" spans="1:12" ht="45.95" customHeight="1" x14ac:dyDescent="0.25">
      <c r="A56" s="21">
        <v>22</v>
      </c>
      <c r="B56" s="93" t="s">
        <v>81</v>
      </c>
      <c r="C56" s="16"/>
      <c r="D56" s="62" t="s">
        <v>82</v>
      </c>
      <c r="E56" s="10">
        <v>4</v>
      </c>
      <c r="F56" s="17" t="str">
        <f t="shared" si="10"/>
        <v>Sangat Baik</v>
      </c>
      <c r="G56" s="10">
        <v>0.25</v>
      </c>
      <c r="H56" s="10">
        <f t="shared" si="11"/>
        <v>1</v>
      </c>
      <c r="I56" s="85">
        <f t="shared" si="12"/>
        <v>1</v>
      </c>
      <c r="J56" s="10"/>
      <c r="K56" s="18"/>
      <c r="L56" s="3"/>
    </row>
    <row r="57" spans="1:12" ht="38.450000000000003" customHeight="1" x14ac:dyDescent="0.25">
      <c r="A57" s="21">
        <v>23</v>
      </c>
      <c r="B57" s="93" t="s">
        <v>83</v>
      </c>
      <c r="C57" s="16"/>
      <c r="D57" s="62" t="s">
        <v>84</v>
      </c>
      <c r="E57" s="10">
        <v>4</v>
      </c>
      <c r="F57" s="17" t="str">
        <f t="shared" si="10"/>
        <v>Sangat Baik</v>
      </c>
      <c r="G57" s="10">
        <v>0.5</v>
      </c>
      <c r="H57" s="10">
        <f t="shared" si="11"/>
        <v>2</v>
      </c>
      <c r="I57" s="85">
        <f t="shared" si="12"/>
        <v>2</v>
      </c>
      <c r="J57" s="10"/>
      <c r="K57" s="18"/>
      <c r="L57" s="3"/>
    </row>
    <row r="58" spans="1:12" ht="36.950000000000003" customHeight="1" x14ac:dyDescent="0.25">
      <c r="A58" s="21">
        <v>24</v>
      </c>
      <c r="B58" s="93" t="s">
        <v>85</v>
      </c>
      <c r="C58" s="13" t="s">
        <v>86</v>
      </c>
      <c r="D58" s="62" t="s">
        <v>87</v>
      </c>
      <c r="E58" s="10">
        <v>4</v>
      </c>
      <c r="F58" s="17" t="str">
        <f t="shared" si="10"/>
        <v>Sangat Baik</v>
      </c>
      <c r="G58" s="10">
        <v>0.81</v>
      </c>
      <c r="H58" s="10">
        <f t="shared" si="11"/>
        <v>3.24</v>
      </c>
      <c r="I58" s="85">
        <f t="shared" si="12"/>
        <v>3.24</v>
      </c>
      <c r="J58" s="10"/>
      <c r="K58" s="18"/>
      <c r="L58" s="3"/>
    </row>
    <row r="59" spans="1:12" ht="42" customHeight="1" x14ac:dyDescent="0.25">
      <c r="A59" s="21">
        <v>25</v>
      </c>
      <c r="B59" s="93" t="s">
        <v>88</v>
      </c>
      <c r="C59" s="16"/>
      <c r="D59" s="62" t="s">
        <v>89</v>
      </c>
      <c r="E59" s="10">
        <v>2</v>
      </c>
      <c r="F59" s="17" t="str">
        <f t="shared" si="10"/>
        <v>cukup</v>
      </c>
      <c r="G59" s="10">
        <v>0.81</v>
      </c>
      <c r="H59" s="10">
        <f t="shared" si="11"/>
        <v>1.62</v>
      </c>
      <c r="I59" s="85">
        <f>H59</f>
        <v>1.62</v>
      </c>
      <c r="J59" s="10"/>
      <c r="K59" s="18"/>
      <c r="L59" s="3"/>
    </row>
    <row r="60" spans="1:12" ht="33" customHeight="1" x14ac:dyDescent="0.25">
      <c r="A60" s="21">
        <v>26</v>
      </c>
      <c r="B60" s="93" t="s">
        <v>90</v>
      </c>
      <c r="C60" s="16"/>
      <c r="D60" s="62" t="s">
        <v>91</v>
      </c>
      <c r="E60" s="10">
        <v>4</v>
      </c>
      <c r="F60" s="17" t="str">
        <f t="shared" si="10"/>
        <v>Sangat Baik</v>
      </c>
      <c r="G60" s="10">
        <v>0.41</v>
      </c>
      <c r="H60" s="10">
        <f t="shared" si="11"/>
        <v>1.64</v>
      </c>
      <c r="I60" s="85">
        <f t="shared" si="12"/>
        <v>1.64</v>
      </c>
      <c r="J60" s="10"/>
      <c r="K60" s="18"/>
      <c r="L60" s="3"/>
    </row>
    <row r="61" spans="1:12" ht="39.6" customHeight="1" x14ac:dyDescent="0.25">
      <c r="A61" s="21">
        <v>27</v>
      </c>
      <c r="B61" s="93" t="s">
        <v>92</v>
      </c>
      <c r="C61" s="16"/>
      <c r="D61" s="62" t="s">
        <v>93</v>
      </c>
      <c r="E61" s="10">
        <v>4</v>
      </c>
      <c r="F61" s="17" t="str">
        <f t="shared" si="10"/>
        <v>Sangat Baik</v>
      </c>
      <c r="G61" s="10">
        <v>0.81</v>
      </c>
      <c r="H61" s="10">
        <f t="shared" si="11"/>
        <v>3.24</v>
      </c>
      <c r="I61" s="85">
        <f t="shared" si="12"/>
        <v>3.24</v>
      </c>
      <c r="J61" s="10"/>
      <c r="K61" s="18"/>
      <c r="L61" s="3"/>
    </row>
    <row r="62" spans="1:12" ht="36" customHeight="1" x14ac:dyDescent="0.25">
      <c r="A62" s="21">
        <v>28</v>
      </c>
      <c r="B62" s="93" t="s">
        <v>94</v>
      </c>
      <c r="C62" s="16"/>
      <c r="D62" s="71" t="s">
        <v>222</v>
      </c>
      <c r="E62" s="10">
        <v>3</v>
      </c>
      <c r="F62" s="17" t="str">
        <f t="shared" si="10"/>
        <v>Baik</v>
      </c>
      <c r="G62" s="10">
        <v>0.81</v>
      </c>
      <c r="H62" s="10">
        <f t="shared" si="11"/>
        <v>2.4300000000000002</v>
      </c>
      <c r="I62" s="85">
        <f t="shared" si="12"/>
        <v>2.4300000000000002</v>
      </c>
      <c r="J62" s="10"/>
      <c r="K62" s="18"/>
      <c r="L62" s="3"/>
    </row>
    <row r="63" spans="1:12" ht="30.95" customHeight="1" x14ac:dyDescent="0.25">
      <c r="A63" s="21">
        <v>29</v>
      </c>
      <c r="B63" s="93" t="s">
        <v>95</v>
      </c>
      <c r="C63" s="16"/>
      <c r="D63" s="62" t="s">
        <v>96</v>
      </c>
      <c r="E63" s="10">
        <v>4</v>
      </c>
      <c r="F63" s="17" t="str">
        <f t="shared" si="10"/>
        <v>Sangat Baik</v>
      </c>
      <c r="G63" s="10">
        <v>0.81</v>
      </c>
      <c r="H63" s="10">
        <f t="shared" si="11"/>
        <v>3.24</v>
      </c>
      <c r="I63" s="85">
        <f t="shared" si="12"/>
        <v>3.24</v>
      </c>
      <c r="J63" s="10"/>
      <c r="K63" s="18"/>
      <c r="L63" s="3"/>
    </row>
    <row r="64" spans="1:12" ht="55.5" customHeight="1" x14ac:dyDescent="0.25">
      <c r="A64" s="21">
        <v>30</v>
      </c>
      <c r="B64" s="93" t="s">
        <v>97</v>
      </c>
      <c r="C64" s="13" t="s">
        <v>98</v>
      </c>
      <c r="D64" s="62" t="s">
        <v>236</v>
      </c>
      <c r="E64" s="10">
        <v>4</v>
      </c>
      <c r="F64" s="17" t="str">
        <f t="shared" si="10"/>
        <v>Sangat Baik</v>
      </c>
      <c r="G64" s="10">
        <v>2.23</v>
      </c>
      <c r="H64" s="10">
        <f t="shared" si="11"/>
        <v>8.92</v>
      </c>
      <c r="I64" s="85">
        <f t="shared" si="12"/>
        <v>8.92</v>
      </c>
      <c r="J64" s="10"/>
      <c r="K64" s="18"/>
      <c r="L64" s="3"/>
    </row>
    <row r="65" spans="1:12" ht="48.95" customHeight="1" x14ac:dyDescent="0.25">
      <c r="A65" s="21" t="s">
        <v>229</v>
      </c>
      <c r="B65" s="93" t="s">
        <v>99</v>
      </c>
      <c r="C65" s="13" t="s">
        <v>100</v>
      </c>
      <c r="D65" s="62" t="s">
        <v>101</v>
      </c>
      <c r="E65" s="10">
        <v>3</v>
      </c>
      <c r="F65" s="17" t="str">
        <f t="shared" si="10"/>
        <v>Baik</v>
      </c>
      <c r="G65" s="10">
        <v>1.1200000000000001</v>
      </c>
      <c r="H65" s="10">
        <f t="shared" si="11"/>
        <v>3.3600000000000003</v>
      </c>
      <c r="I65" s="186">
        <f>(H65+H66)/2</f>
        <v>3.9200000000000004</v>
      </c>
      <c r="J65" s="10"/>
      <c r="K65" s="18"/>
      <c r="L65" s="3"/>
    </row>
    <row r="66" spans="1:12" ht="59.1" customHeight="1" x14ac:dyDescent="0.25">
      <c r="A66" s="21" t="s">
        <v>230</v>
      </c>
      <c r="B66" s="93" t="s">
        <v>102</v>
      </c>
      <c r="C66" s="16"/>
      <c r="D66" s="62" t="s">
        <v>249</v>
      </c>
      <c r="E66" s="10">
        <v>4</v>
      </c>
      <c r="F66" s="17" t="str">
        <f t="shared" si="10"/>
        <v>Sangat Baik</v>
      </c>
      <c r="G66" s="10">
        <v>1.1200000000000001</v>
      </c>
      <c r="H66" s="10">
        <f t="shared" si="11"/>
        <v>4.4800000000000004</v>
      </c>
      <c r="I66" s="187"/>
      <c r="J66" s="10"/>
      <c r="K66" s="18"/>
      <c r="L66" s="3"/>
    </row>
    <row r="67" spans="1:12" ht="15.75" customHeight="1" x14ac:dyDescent="0.25">
      <c r="A67" s="21"/>
      <c r="B67" s="93"/>
      <c r="C67" s="16"/>
      <c r="D67" s="65"/>
      <c r="E67" s="10"/>
      <c r="F67" s="20"/>
      <c r="G67" s="10"/>
      <c r="H67" s="10"/>
      <c r="I67" s="85"/>
      <c r="J67" s="10"/>
      <c r="K67" s="18"/>
      <c r="L67" s="3"/>
    </row>
    <row r="68" spans="1:12" ht="15.75" customHeight="1" x14ac:dyDescent="0.25">
      <c r="A68" s="21"/>
      <c r="B68" s="93"/>
      <c r="C68" s="16"/>
      <c r="D68" s="65" t="s">
        <v>26</v>
      </c>
      <c r="E68" s="10"/>
      <c r="F68" s="17" t="str">
        <f>IF(E68="","",IF(E68=4,"Sangat Baik",IF(AND(E68&gt;=3,E68&lt;4),"Baik",IF(AND(E68&gt;=2,E68&lt;3),"cukup",IF(AND(E68&gt;=1,E68&lt;2),"Kurang",IF(AND(E68&gt;=0,E68&lt;1),"Sangat Kurang",""))))))</f>
        <v/>
      </c>
      <c r="G68" s="10"/>
      <c r="H68" s="10"/>
      <c r="I68" s="85"/>
      <c r="J68" s="10"/>
      <c r="K68" s="18"/>
      <c r="L68" s="3"/>
    </row>
    <row r="69" spans="1:12" ht="15.75" customHeight="1" x14ac:dyDescent="0.25">
      <c r="A69" s="21"/>
      <c r="B69" s="93"/>
      <c r="C69" s="16"/>
      <c r="D69" s="65" t="s">
        <v>27</v>
      </c>
      <c r="E69" s="10"/>
      <c r="F69" s="20"/>
      <c r="G69" s="10">
        <f>SUM(G51:G66)</f>
        <v>13.400000000000002</v>
      </c>
      <c r="H69" s="10">
        <f>SUM(H51:H66)</f>
        <v>47.58</v>
      </c>
      <c r="I69" s="85">
        <f>SUM(I51:I66)</f>
        <v>43.660000000000004</v>
      </c>
      <c r="J69" s="10"/>
      <c r="K69" s="18"/>
      <c r="L69" s="3"/>
    </row>
    <row r="70" spans="1:12" ht="15.75" customHeight="1" x14ac:dyDescent="0.25">
      <c r="A70" s="19"/>
      <c r="B70" s="92"/>
      <c r="C70" s="2"/>
      <c r="D70" s="60"/>
      <c r="E70" s="5"/>
      <c r="F70" s="4"/>
      <c r="G70" s="5"/>
      <c r="H70" s="5"/>
      <c r="I70" s="86"/>
      <c r="J70" s="5"/>
      <c r="K70" s="3"/>
      <c r="L70" s="3"/>
    </row>
    <row r="71" spans="1:12" ht="15.75" customHeight="1" x14ac:dyDescent="0.25">
      <c r="A71" s="14" t="s">
        <v>103</v>
      </c>
      <c r="B71" s="95"/>
      <c r="C71" s="2"/>
      <c r="D71" s="60"/>
      <c r="E71" s="5"/>
      <c r="F71" s="4"/>
      <c r="G71" s="5"/>
      <c r="H71" s="5"/>
      <c r="I71" s="86"/>
      <c r="J71" s="5"/>
      <c r="K71" s="3"/>
      <c r="L71" s="3"/>
    </row>
    <row r="72" spans="1:12" ht="29.45" customHeight="1" x14ac:dyDescent="0.25">
      <c r="A72" s="21">
        <v>32</v>
      </c>
      <c r="B72" s="93" t="s">
        <v>104</v>
      </c>
      <c r="C72" s="26" t="s">
        <v>105</v>
      </c>
      <c r="D72" s="62" t="s">
        <v>242</v>
      </c>
      <c r="E72" s="10">
        <v>4</v>
      </c>
      <c r="F72" s="17" t="str">
        <f t="shared" ref="F72:F77" si="13">IF(E72="","",IF(E72=4,"Sangat Baik",IF(AND(E72&gt;=3,E72&lt;4),"Baik",IF(AND(E72&gt;=2,E72&lt;3),"cukup",IF(AND(E72&gt;=1,E72&lt;2),"Kurang",IF(AND(E72&gt;=0,E72&lt;1),"Sangat Kurang",""))))))</f>
        <v>Sangat Baik</v>
      </c>
      <c r="G72" s="10">
        <v>0.77</v>
      </c>
      <c r="H72" s="10">
        <f t="shared" ref="H72:H77" si="14">IFERROR((AVERAGE(E72)*G72),"")</f>
        <v>3.08</v>
      </c>
      <c r="I72" s="85">
        <f>H72</f>
        <v>3.08</v>
      </c>
      <c r="J72" s="10"/>
      <c r="K72" s="18"/>
      <c r="L72" s="3"/>
    </row>
    <row r="73" spans="1:12" ht="29.45" customHeight="1" x14ac:dyDescent="0.25">
      <c r="A73" s="21">
        <v>33</v>
      </c>
      <c r="B73" s="93" t="s">
        <v>106</v>
      </c>
      <c r="C73" s="16"/>
      <c r="D73" s="62" t="s">
        <v>243</v>
      </c>
      <c r="E73" s="10">
        <v>4</v>
      </c>
      <c r="F73" s="17" t="str">
        <f t="shared" si="13"/>
        <v>Sangat Baik</v>
      </c>
      <c r="G73" s="10">
        <v>0.77</v>
      </c>
      <c r="H73" s="10">
        <f t="shared" si="14"/>
        <v>3.08</v>
      </c>
      <c r="I73" s="85">
        <f t="shared" ref="I73:I77" si="15">H73</f>
        <v>3.08</v>
      </c>
      <c r="J73" s="10"/>
      <c r="K73" s="18"/>
      <c r="L73" s="3"/>
    </row>
    <row r="74" spans="1:12" ht="29.45" customHeight="1" x14ac:dyDescent="0.25">
      <c r="A74" s="21">
        <v>34</v>
      </c>
      <c r="B74" s="93" t="s">
        <v>107</v>
      </c>
      <c r="C74" s="16"/>
      <c r="D74" s="62" t="s">
        <v>244</v>
      </c>
      <c r="E74" s="10">
        <v>4</v>
      </c>
      <c r="F74" s="17" t="str">
        <f t="shared" si="13"/>
        <v>Sangat Baik</v>
      </c>
      <c r="G74" s="10">
        <v>0.38</v>
      </c>
      <c r="H74" s="10">
        <f t="shared" si="14"/>
        <v>1.52</v>
      </c>
      <c r="I74" s="85">
        <f t="shared" si="15"/>
        <v>1.52</v>
      </c>
      <c r="J74" s="10"/>
      <c r="K74" s="18"/>
      <c r="L74" s="3"/>
    </row>
    <row r="75" spans="1:12" ht="29.45" customHeight="1" x14ac:dyDescent="0.25">
      <c r="A75" s="21">
        <v>35</v>
      </c>
      <c r="B75" s="93" t="s">
        <v>108</v>
      </c>
      <c r="C75" s="16"/>
      <c r="D75" s="62" t="s">
        <v>237</v>
      </c>
      <c r="E75" s="10">
        <v>3</v>
      </c>
      <c r="F75" s="17" t="str">
        <f t="shared" si="13"/>
        <v>Baik</v>
      </c>
      <c r="G75" s="10">
        <v>0.38</v>
      </c>
      <c r="H75" s="10">
        <f t="shared" si="14"/>
        <v>1.1400000000000001</v>
      </c>
      <c r="I75" s="85">
        <f t="shared" si="15"/>
        <v>1.1400000000000001</v>
      </c>
      <c r="J75" s="10"/>
      <c r="K75" s="18"/>
      <c r="L75" s="3"/>
    </row>
    <row r="76" spans="1:12" ht="29.45" customHeight="1" x14ac:dyDescent="0.25">
      <c r="A76" s="21">
        <v>36</v>
      </c>
      <c r="B76" s="93" t="s">
        <v>109</v>
      </c>
      <c r="C76" s="16"/>
      <c r="D76" s="62" t="s">
        <v>110</v>
      </c>
      <c r="E76" s="10">
        <v>4</v>
      </c>
      <c r="F76" s="17" t="str">
        <f t="shared" si="13"/>
        <v>Sangat Baik</v>
      </c>
      <c r="G76" s="10">
        <v>0.77</v>
      </c>
      <c r="H76" s="10">
        <f t="shared" si="14"/>
        <v>3.08</v>
      </c>
      <c r="I76" s="85">
        <f t="shared" si="15"/>
        <v>3.08</v>
      </c>
      <c r="J76" s="10"/>
      <c r="K76" s="18"/>
      <c r="L76" s="3"/>
    </row>
    <row r="77" spans="1:12" ht="43.5" customHeight="1" x14ac:dyDescent="0.25">
      <c r="A77" s="21">
        <v>37</v>
      </c>
      <c r="B77" s="93" t="s">
        <v>111</v>
      </c>
      <c r="C77" s="13" t="s">
        <v>112</v>
      </c>
      <c r="D77" s="62" t="s">
        <v>113</v>
      </c>
      <c r="E77" s="10">
        <v>2</v>
      </c>
      <c r="F77" s="17" t="str">
        <f t="shared" si="13"/>
        <v>cukup</v>
      </c>
      <c r="G77" s="10">
        <v>3.07</v>
      </c>
      <c r="H77" s="10">
        <f t="shared" si="14"/>
        <v>6.14</v>
      </c>
      <c r="I77" s="85">
        <f t="shared" si="15"/>
        <v>6.14</v>
      </c>
      <c r="J77" s="10"/>
      <c r="K77" s="18"/>
      <c r="L77" s="3"/>
    </row>
    <row r="78" spans="1:12" ht="15.75" customHeight="1" x14ac:dyDescent="0.25">
      <c r="A78" s="21"/>
      <c r="B78" s="93"/>
      <c r="C78" s="13"/>
      <c r="D78" s="63"/>
      <c r="E78" s="10"/>
      <c r="F78" s="17"/>
      <c r="G78" s="10"/>
      <c r="H78" s="10"/>
      <c r="I78" s="85"/>
      <c r="J78" s="10"/>
      <c r="K78" s="18"/>
      <c r="L78" s="3"/>
    </row>
    <row r="79" spans="1:12" ht="15.75" customHeight="1" x14ac:dyDescent="0.25">
      <c r="A79" s="21"/>
      <c r="B79" s="93"/>
      <c r="C79" s="13"/>
      <c r="D79" s="65" t="s">
        <v>26</v>
      </c>
      <c r="E79" s="10">
        <f>AVERAGE(E72:E77)</f>
        <v>3.5</v>
      </c>
      <c r="F79" s="17" t="str">
        <f>IF(E79="","",IF(E79=4,"Sangat Baik",IF(AND(E79&gt;=3,E79&lt;4),"Baik",IF(AND(E79&gt;=2,E79&lt;3),"cukup",IF(AND(E79&gt;=1,E79&lt;2),"Kurang",IF(AND(E79&gt;=0,E79&lt;1),"Sangat Kurang",""))))))</f>
        <v>Baik</v>
      </c>
      <c r="G79" s="10"/>
      <c r="H79" s="10"/>
      <c r="I79" s="85"/>
      <c r="J79" s="10"/>
      <c r="K79" s="18"/>
      <c r="L79" s="3"/>
    </row>
    <row r="80" spans="1:12" ht="15.75" customHeight="1" x14ac:dyDescent="0.25">
      <c r="A80" s="21"/>
      <c r="B80" s="93"/>
      <c r="C80" s="13"/>
      <c r="D80" s="65" t="s">
        <v>27</v>
      </c>
      <c r="E80" s="10"/>
      <c r="F80" s="20"/>
      <c r="G80" s="10">
        <f t="shared" ref="G80:I80" si="16">SUM(G72:G77)</f>
        <v>6.14</v>
      </c>
      <c r="H80" s="10">
        <f t="shared" si="16"/>
        <v>18.04</v>
      </c>
      <c r="I80" s="85">
        <f t="shared" si="16"/>
        <v>18.04</v>
      </c>
      <c r="J80" s="10"/>
      <c r="K80" s="18"/>
      <c r="L80" s="3"/>
    </row>
    <row r="81" spans="1:12" ht="15.75" customHeight="1" x14ac:dyDescent="0.25">
      <c r="A81" s="19"/>
      <c r="B81" s="92"/>
      <c r="C81" s="22"/>
      <c r="D81" s="66"/>
      <c r="E81" s="5"/>
      <c r="F81" s="23"/>
      <c r="G81" s="5"/>
      <c r="H81" s="5"/>
      <c r="I81" s="86"/>
      <c r="J81" s="5"/>
      <c r="K81" s="3"/>
      <c r="L81" s="3"/>
    </row>
    <row r="82" spans="1:12" ht="15.75" customHeight="1" x14ac:dyDescent="0.25">
      <c r="A82" s="14" t="s">
        <v>114</v>
      </c>
      <c r="B82" s="95"/>
      <c r="C82" s="2"/>
      <c r="D82" s="60"/>
      <c r="E82" s="5"/>
      <c r="F82" s="4"/>
      <c r="G82" s="5"/>
      <c r="H82" s="5" t="str">
        <f t="shared" ref="H82:H102" si="17">IFERROR((AVERAGE(E82)*G82),"")</f>
        <v/>
      </c>
      <c r="I82" s="86"/>
      <c r="J82" s="5"/>
      <c r="K82" s="3"/>
      <c r="L82" s="3"/>
    </row>
    <row r="83" spans="1:12" ht="27" customHeight="1" x14ac:dyDescent="0.25">
      <c r="A83" s="184">
        <v>38</v>
      </c>
      <c r="B83" s="93" t="s">
        <v>115</v>
      </c>
      <c r="C83" s="16" t="s">
        <v>116</v>
      </c>
      <c r="D83" s="74" t="s">
        <v>117</v>
      </c>
      <c r="E83" s="10">
        <v>2</v>
      </c>
      <c r="F83" s="17" t="str">
        <f t="shared" ref="F83:F102" si="18">IF(E83="","",IF(E83=4,"Sangat Baik",IF(AND(E83&gt;=3,E83&lt;4),"Baik",IF(AND(E83&gt;=2,E83&lt;3),"cukup",IF(AND(E83&gt;=1,E83&lt;2),"Kurang",IF(AND(E83&gt;=0,E83&lt;1),"Sangat Kurang",""))))))</f>
        <v>cukup</v>
      </c>
      <c r="G83" s="10">
        <v>2.5099999999999998</v>
      </c>
      <c r="H83" s="10">
        <f t="shared" si="17"/>
        <v>5.0199999999999996</v>
      </c>
      <c r="I83" s="186">
        <f>(H83+(2*H84)+(2*H85))/5</f>
        <v>8.032</v>
      </c>
      <c r="J83" s="10"/>
      <c r="K83" s="18"/>
      <c r="L83" s="3"/>
    </row>
    <row r="84" spans="1:12" ht="40.5" customHeight="1" x14ac:dyDescent="0.25">
      <c r="A84" s="195"/>
      <c r="B84" s="93" t="s">
        <v>118</v>
      </c>
      <c r="D84" s="74" t="s">
        <v>119</v>
      </c>
      <c r="E84" s="10">
        <v>3</v>
      </c>
      <c r="F84" s="17" t="str">
        <f t="shared" si="18"/>
        <v>Baik</v>
      </c>
      <c r="G84" s="10">
        <v>2.5099999999999998</v>
      </c>
      <c r="H84" s="10">
        <f t="shared" si="17"/>
        <v>7.5299999999999994</v>
      </c>
      <c r="I84" s="194"/>
      <c r="J84" s="10"/>
      <c r="K84" s="18"/>
      <c r="L84" s="3"/>
    </row>
    <row r="85" spans="1:12" ht="49.5" customHeight="1" x14ac:dyDescent="0.25">
      <c r="A85" s="196"/>
      <c r="B85" s="93" t="s">
        <v>120</v>
      </c>
      <c r="C85" s="16"/>
      <c r="D85" s="74" t="s">
        <v>250</v>
      </c>
      <c r="E85" s="10">
        <v>4</v>
      </c>
      <c r="F85" s="17" t="str">
        <f t="shared" si="18"/>
        <v>Sangat Baik</v>
      </c>
      <c r="G85" s="10">
        <v>2.5099999999999998</v>
      </c>
      <c r="H85" s="10">
        <f t="shared" si="17"/>
        <v>10.039999999999999</v>
      </c>
      <c r="I85" s="187"/>
      <c r="J85" s="10"/>
      <c r="K85" s="18"/>
      <c r="L85" s="3"/>
    </row>
    <row r="86" spans="1:12" ht="69" customHeight="1" x14ac:dyDescent="0.25">
      <c r="A86" s="21">
        <v>39</v>
      </c>
      <c r="B86" s="93" t="s">
        <v>121</v>
      </c>
      <c r="C86" s="13" t="s">
        <v>122</v>
      </c>
      <c r="D86" s="62" t="s">
        <v>123</v>
      </c>
      <c r="E86" s="10">
        <v>4</v>
      </c>
      <c r="F86" s="17" t="str">
        <f t="shared" si="18"/>
        <v>Sangat Baik</v>
      </c>
      <c r="G86" s="10">
        <v>0.84</v>
      </c>
      <c r="H86" s="10">
        <f t="shared" si="17"/>
        <v>3.36</v>
      </c>
      <c r="I86" s="85">
        <f>H86</f>
        <v>3.36</v>
      </c>
      <c r="J86" s="10"/>
      <c r="K86" s="18"/>
      <c r="L86" s="3"/>
    </row>
    <row r="87" spans="1:12" ht="29.45" customHeight="1" x14ac:dyDescent="0.25">
      <c r="A87" s="184">
        <v>40</v>
      </c>
      <c r="B87" s="93" t="s">
        <v>124</v>
      </c>
      <c r="C87" s="16" t="s">
        <v>125</v>
      </c>
      <c r="D87" s="62" t="s">
        <v>126</v>
      </c>
      <c r="E87" s="10">
        <v>4</v>
      </c>
      <c r="F87" s="17" t="str">
        <f t="shared" si="18"/>
        <v>Sangat Baik</v>
      </c>
      <c r="G87" s="10">
        <v>1.67</v>
      </c>
      <c r="H87" s="10">
        <f t="shared" si="17"/>
        <v>6.68</v>
      </c>
      <c r="I87" s="186">
        <f>(H87+(2*H88))/3</f>
        <v>6.68</v>
      </c>
      <c r="J87" s="10"/>
      <c r="K87" s="18"/>
      <c r="L87" s="3"/>
    </row>
    <row r="88" spans="1:12" ht="56.1" customHeight="1" x14ac:dyDescent="0.25">
      <c r="A88" s="196"/>
      <c r="B88" s="93" t="s">
        <v>127</v>
      </c>
      <c r="C88" s="16"/>
      <c r="D88" s="62" t="s">
        <v>128</v>
      </c>
      <c r="E88" s="10">
        <v>4</v>
      </c>
      <c r="F88" s="17" t="str">
        <f t="shared" si="18"/>
        <v>Sangat Baik</v>
      </c>
      <c r="G88" s="10">
        <v>1.67</v>
      </c>
      <c r="H88" s="10">
        <f t="shared" si="17"/>
        <v>6.68</v>
      </c>
      <c r="I88" s="187"/>
      <c r="J88" s="10"/>
      <c r="K88" s="18"/>
      <c r="L88" s="3"/>
    </row>
    <row r="89" spans="1:12" ht="27" customHeight="1" x14ac:dyDescent="0.25">
      <c r="A89" s="184">
        <v>41</v>
      </c>
      <c r="B89" s="93" t="s">
        <v>129</v>
      </c>
      <c r="C89" s="16" t="s">
        <v>130</v>
      </c>
      <c r="D89" s="62" t="s">
        <v>131</v>
      </c>
      <c r="E89" s="10">
        <v>4</v>
      </c>
      <c r="F89" s="17" t="str">
        <f t="shared" si="18"/>
        <v>Sangat Baik</v>
      </c>
      <c r="G89" s="10">
        <v>1.1200000000000001</v>
      </c>
      <c r="H89" s="10">
        <f t="shared" si="17"/>
        <v>4.4800000000000004</v>
      </c>
      <c r="I89" s="186">
        <f>(H89+(2*H90)+(2*H91)+(2*H92)+(2*H93))/9</f>
        <v>4.2311111111111117</v>
      </c>
      <c r="J89" s="10"/>
      <c r="K89" s="18"/>
      <c r="L89" s="3"/>
    </row>
    <row r="90" spans="1:12" ht="27" customHeight="1" x14ac:dyDescent="0.25">
      <c r="A90" s="195"/>
      <c r="B90" s="93" t="s">
        <v>132</v>
      </c>
      <c r="C90" s="16"/>
      <c r="D90" s="62" t="s">
        <v>133</v>
      </c>
      <c r="E90" s="10">
        <v>4</v>
      </c>
      <c r="F90" s="17" t="str">
        <f t="shared" si="18"/>
        <v>Sangat Baik</v>
      </c>
      <c r="G90" s="10">
        <v>1.1200000000000001</v>
      </c>
      <c r="H90" s="10">
        <f t="shared" si="17"/>
        <v>4.4800000000000004</v>
      </c>
      <c r="I90" s="194"/>
      <c r="J90" s="10"/>
      <c r="K90" s="18"/>
      <c r="L90" s="3"/>
    </row>
    <row r="91" spans="1:12" ht="154.5" customHeight="1" x14ac:dyDescent="0.25">
      <c r="A91" s="195"/>
      <c r="B91" s="93" t="s">
        <v>245</v>
      </c>
      <c r="C91" s="16"/>
      <c r="D91" s="62" t="s">
        <v>246</v>
      </c>
      <c r="E91" s="10">
        <v>4</v>
      </c>
      <c r="F91" s="17" t="str">
        <f t="shared" si="18"/>
        <v>Sangat Baik</v>
      </c>
      <c r="G91" s="10">
        <v>1.1200000000000001</v>
      </c>
      <c r="H91" s="10">
        <f t="shared" si="17"/>
        <v>4.4800000000000004</v>
      </c>
      <c r="I91" s="194"/>
      <c r="J91" s="10"/>
      <c r="K91" s="18"/>
      <c r="L91" s="3"/>
    </row>
    <row r="92" spans="1:12" ht="156" customHeight="1" x14ac:dyDescent="0.25">
      <c r="A92" s="195"/>
      <c r="B92" s="93" t="s">
        <v>134</v>
      </c>
      <c r="C92" s="16"/>
      <c r="D92" s="62" t="s">
        <v>135</v>
      </c>
      <c r="E92" s="10">
        <v>3</v>
      </c>
      <c r="F92" s="17" t="str">
        <f t="shared" si="18"/>
        <v>Baik</v>
      </c>
      <c r="G92" s="10">
        <v>1.1200000000000001</v>
      </c>
      <c r="H92" s="10">
        <f t="shared" si="17"/>
        <v>3.3600000000000003</v>
      </c>
      <c r="I92" s="194"/>
      <c r="J92" s="10"/>
      <c r="K92" s="18"/>
      <c r="L92" s="3"/>
    </row>
    <row r="93" spans="1:12" ht="87.6" customHeight="1" x14ac:dyDescent="0.25">
      <c r="A93" s="196"/>
      <c r="B93" s="93" t="s">
        <v>136</v>
      </c>
      <c r="C93" s="16"/>
      <c r="D93" s="62" t="s">
        <v>251</v>
      </c>
      <c r="E93" s="10">
        <v>4</v>
      </c>
      <c r="F93" s="17" t="str">
        <f t="shared" si="18"/>
        <v>Sangat Baik</v>
      </c>
      <c r="G93" s="10">
        <v>1.1200000000000001</v>
      </c>
      <c r="H93" s="10">
        <f t="shared" si="17"/>
        <v>4.4800000000000004</v>
      </c>
      <c r="I93" s="187"/>
      <c r="J93" s="10"/>
      <c r="K93" s="18"/>
      <c r="L93" s="3"/>
    </row>
    <row r="94" spans="1:12" ht="42.95" customHeight="1" x14ac:dyDescent="0.25">
      <c r="A94" s="21">
        <v>42</v>
      </c>
      <c r="B94" s="93" t="s">
        <v>137</v>
      </c>
      <c r="C94" s="16"/>
      <c r="D94" s="62" t="s">
        <v>138</v>
      </c>
      <c r="E94" s="10">
        <v>3.5</v>
      </c>
      <c r="F94" s="17" t="str">
        <f t="shared" si="18"/>
        <v>Baik</v>
      </c>
      <c r="G94" s="10">
        <v>0.56000000000000005</v>
      </c>
      <c r="H94" s="10">
        <f t="shared" si="17"/>
        <v>1.9600000000000002</v>
      </c>
      <c r="I94" s="85">
        <f>H94</f>
        <v>1.9600000000000002</v>
      </c>
      <c r="J94" s="10"/>
      <c r="K94" s="18"/>
      <c r="L94" s="3"/>
    </row>
    <row r="95" spans="1:12" ht="73.5" customHeight="1" x14ac:dyDescent="0.25">
      <c r="A95" s="21">
        <v>43</v>
      </c>
      <c r="B95" s="93" t="s">
        <v>139</v>
      </c>
      <c r="C95" s="13" t="s">
        <v>140</v>
      </c>
      <c r="D95" s="62" t="s">
        <v>141</v>
      </c>
      <c r="E95" s="10">
        <v>4</v>
      </c>
      <c r="F95" s="17" t="str">
        <f t="shared" si="18"/>
        <v>Sangat Baik</v>
      </c>
      <c r="G95" s="10">
        <v>2.5099999999999998</v>
      </c>
      <c r="H95" s="10">
        <f t="shared" si="17"/>
        <v>10.039999999999999</v>
      </c>
      <c r="I95" s="85">
        <f>H95</f>
        <v>10.039999999999999</v>
      </c>
      <c r="J95" s="10"/>
      <c r="K95" s="18"/>
      <c r="L95" s="3"/>
    </row>
    <row r="96" spans="1:12" ht="137.44999999999999" customHeight="1" x14ac:dyDescent="0.25">
      <c r="A96" s="21" t="s">
        <v>231</v>
      </c>
      <c r="B96" s="93" t="s">
        <v>142</v>
      </c>
      <c r="C96" s="13" t="s">
        <v>143</v>
      </c>
      <c r="D96" s="62" t="s">
        <v>144</v>
      </c>
      <c r="E96" s="10">
        <v>4</v>
      </c>
      <c r="F96" s="17" t="str">
        <f t="shared" si="18"/>
        <v>Sangat Baik</v>
      </c>
      <c r="G96" s="10">
        <v>1.67</v>
      </c>
      <c r="H96" s="10">
        <f t="shared" si="17"/>
        <v>6.68</v>
      </c>
      <c r="I96" s="186">
        <f>(H96+(2*H97)+(2*H98))/5</f>
        <v>6.68</v>
      </c>
      <c r="J96" s="10"/>
      <c r="K96" s="18"/>
      <c r="L96" s="3"/>
    </row>
    <row r="97" spans="1:12" ht="92.45" customHeight="1" x14ac:dyDescent="0.25">
      <c r="A97" s="21" t="s">
        <v>232</v>
      </c>
      <c r="B97" s="93" t="s">
        <v>145</v>
      </c>
      <c r="C97" s="16"/>
      <c r="D97" s="62" t="s">
        <v>146</v>
      </c>
      <c r="E97" s="10">
        <v>4</v>
      </c>
      <c r="F97" s="17" t="str">
        <f t="shared" si="18"/>
        <v>Sangat Baik</v>
      </c>
      <c r="G97" s="10">
        <v>1.67</v>
      </c>
      <c r="H97" s="10">
        <f t="shared" si="17"/>
        <v>6.68</v>
      </c>
      <c r="I97" s="194"/>
      <c r="J97" s="10"/>
      <c r="K97" s="18"/>
      <c r="L97" s="3"/>
    </row>
    <row r="98" spans="1:12" ht="233.45" customHeight="1" x14ac:dyDescent="0.25">
      <c r="A98" s="21" t="s">
        <v>233</v>
      </c>
      <c r="B98" s="93" t="s">
        <v>147</v>
      </c>
      <c r="C98" s="16"/>
      <c r="D98" s="68" t="s">
        <v>239</v>
      </c>
      <c r="E98" s="10">
        <v>4</v>
      </c>
      <c r="F98" s="17" t="str">
        <f t="shared" si="18"/>
        <v>Sangat Baik</v>
      </c>
      <c r="G98" s="10">
        <v>1.67</v>
      </c>
      <c r="H98" s="10">
        <f t="shared" si="17"/>
        <v>6.68</v>
      </c>
      <c r="I98" s="187"/>
      <c r="J98" s="10"/>
      <c r="K98" s="18"/>
      <c r="L98" s="3"/>
    </row>
    <row r="99" spans="1:12" ht="51.6" customHeight="1" x14ac:dyDescent="0.25">
      <c r="A99" s="21">
        <v>45</v>
      </c>
      <c r="B99" s="93" t="s">
        <v>148</v>
      </c>
      <c r="C99" s="13" t="s">
        <v>149</v>
      </c>
      <c r="D99" s="62" t="s">
        <v>150</v>
      </c>
      <c r="E99" s="10">
        <v>4</v>
      </c>
      <c r="F99" s="17" t="str">
        <f t="shared" si="18"/>
        <v>Sangat Baik</v>
      </c>
      <c r="G99" s="10">
        <v>1.67</v>
      </c>
      <c r="H99" s="10">
        <f t="shared" si="17"/>
        <v>6.68</v>
      </c>
      <c r="I99" s="85">
        <f>H99</f>
        <v>6.68</v>
      </c>
      <c r="J99" s="10"/>
      <c r="K99" s="18"/>
      <c r="L99" s="3"/>
    </row>
    <row r="100" spans="1:12" ht="80.45" customHeight="1" x14ac:dyDescent="0.25">
      <c r="A100" s="21">
        <v>46</v>
      </c>
      <c r="B100" s="93" t="s">
        <v>151</v>
      </c>
      <c r="C100" s="13" t="s">
        <v>152</v>
      </c>
      <c r="D100" s="62" t="s">
        <v>153</v>
      </c>
      <c r="E100" s="10">
        <v>4</v>
      </c>
      <c r="F100" s="17" t="str">
        <f t="shared" si="18"/>
        <v>Sangat Baik</v>
      </c>
      <c r="G100" s="10">
        <v>2.5099999999999998</v>
      </c>
      <c r="H100" s="10">
        <f t="shared" si="17"/>
        <v>10.039999999999999</v>
      </c>
      <c r="I100" s="85">
        <f>H100</f>
        <v>10.039999999999999</v>
      </c>
      <c r="J100" s="10"/>
      <c r="K100" s="18"/>
      <c r="L100" s="3"/>
    </row>
    <row r="101" spans="1:12" ht="42.95" customHeight="1" x14ac:dyDescent="0.25">
      <c r="A101" s="21" t="s">
        <v>234</v>
      </c>
      <c r="B101" s="93" t="s">
        <v>154</v>
      </c>
      <c r="C101" s="13" t="s">
        <v>155</v>
      </c>
      <c r="D101" s="62" t="s">
        <v>156</v>
      </c>
      <c r="E101" s="10">
        <v>4</v>
      </c>
      <c r="F101" s="17" t="str">
        <f t="shared" si="18"/>
        <v>Sangat Baik</v>
      </c>
      <c r="G101" s="10">
        <v>3.35</v>
      </c>
      <c r="H101" s="10">
        <f t="shared" si="17"/>
        <v>13.4</v>
      </c>
      <c r="I101" s="186">
        <f>(H101+(2*H102))/3</f>
        <v>13.4</v>
      </c>
      <c r="J101" s="10"/>
      <c r="K101" s="18"/>
      <c r="L101" s="3"/>
    </row>
    <row r="102" spans="1:12" ht="44.1" customHeight="1" x14ac:dyDescent="0.25">
      <c r="A102" s="21" t="s">
        <v>223</v>
      </c>
      <c r="B102" s="93" t="s">
        <v>157</v>
      </c>
      <c r="C102" s="16"/>
      <c r="D102" s="62" t="s">
        <v>158</v>
      </c>
      <c r="E102" s="10">
        <v>4</v>
      </c>
      <c r="F102" s="17" t="str">
        <f t="shared" si="18"/>
        <v>Sangat Baik</v>
      </c>
      <c r="G102" s="10">
        <v>3.35</v>
      </c>
      <c r="H102" s="10">
        <f t="shared" si="17"/>
        <v>13.4</v>
      </c>
      <c r="I102" s="187"/>
      <c r="J102" s="10"/>
      <c r="K102" s="18"/>
      <c r="L102" s="3"/>
    </row>
    <row r="103" spans="1:12" ht="15.75" customHeight="1" x14ac:dyDescent="0.25">
      <c r="A103" s="21"/>
      <c r="B103" s="93"/>
      <c r="C103" s="16"/>
      <c r="D103" s="63"/>
      <c r="E103" s="10"/>
      <c r="F103" s="20"/>
      <c r="G103" s="10"/>
      <c r="H103" s="10"/>
      <c r="I103" s="85"/>
      <c r="J103" s="10"/>
      <c r="K103" s="18"/>
      <c r="L103" s="3"/>
    </row>
    <row r="104" spans="1:12" ht="15.75" customHeight="1" x14ac:dyDescent="0.25">
      <c r="A104" s="21"/>
      <c r="B104" s="93"/>
      <c r="C104" s="16"/>
      <c r="D104" s="65" t="s">
        <v>26</v>
      </c>
      <c r="E104" s="10">
        <f>AVERAGE(E83:E102)</f>
        <v>3.7749999999999999</v>
      </c>
      <c r="F104" s="17" t="str">
        <f>IF(E104="","",IF(E104=4,"Sangat Baik",IF(AND(E104&gt;=3,E104&lt;4),"Baik",IF(AND(E104&gt;=2,E104&lt;3),"cukup",IF(AND(E104&gt;=1,E104&lt;2),"Kurang",IF(AND(E104&gt;=0,E104&lt;1),"Sangat Kurang",""))))))</f>
        <v>Baik</v>
      </c>
      <c r="G104" s="10"/>
      <c r="H104" s="10"/>
      <c r="I104" s="85"/>
      <c r="J104" s="10"/>
      <c r="K104" s="18"/>
      <c r="L104" s="3"/>
    </row>
    <row r="105" spans="1:12" ht="15.75" customHeight="1" x14ac:dyDescent="0.25">
      <c r="A105" s="21"/>
      <c r="B105" s="93"/>
      <c r="C105" s="16"/>
      <c r="D105" s="65" t="s">
        <v>27</v>
      </c>
      <c r="E105" s="10"/>
      <c r="F105" s="20"/>
      <c r="G105" s="10">
        <f t="shared" ref="G105:I105" si="19">SUM(G83:G102)</f>
        <v>36.27000000000001</v>
      </c>
      <c r="H105" s="10">
        <f t="shared" si="19"/>
        <v>136.15000000000003</v>
      </c>
      <c r="I105" s="85">
        <f t="shared" si="19"/>
        <v>71.103111111111104</v>
      </c>
      <c r="J105" s="10"/>
      <c r="K105" s="18"/>
      <c r="L105" s="3"/>
    </row>
    <row r="106" spans="1:12" ht="15.75" customHeight="1" x14ac:dyDescent="0.25">
      <c r="A106" s="19"/>
      <c r="B106" s="92"/>
      <c r="C106" s="2"/>
      <c r="D106" s="66"/>
      <c r="E106" s="5"/>
      <c r="F106" s="4"/>
      <c r="G106" s="5"/>
      <c r="H106" s="5"/>
      <c r="I106" s="86"/>
      <c r="J106" s="5"/>
      <c r="K106" s="3"/>
      <c r="L106" s="3"/>
    </row>
    <row r="107" spans="1:12" ht="15.75" customHeight="1" x14ac:dyDescent="0.25">
      <c r="A107" s="1" t="s">
        <v>159</v>
      </c>
      <c r="B107" s="89"/>
      <c r="C107" s="2"/>
      <c r="D107" s="66"/>
      <c r="E107" s="5"/>
      <c r="F107" s="4"/>
      <c r="G107" s="5"/>
      <c r="H107" s="5"/>
      <c r="I107" s="86"/>
      <c r="J107" s="5"/>
      <c r="K107" s="3"/>
      <c r="L107" s="3"/>
    </row>
    <row r="108" spans="1:12" ht="164.45" customHeight="1" x14ac:dyDescent="0.25">
      <c r="A108" s="21">
        <v>48</v>
      </c>
      <c r="B108" s="93" t="s">
        <v>160</v>
      </c>
      <c r="C108" s="13" t="s">
        <v>161</v>
      </c>
      <c r="D108" s="62" t="s">
        <v>240</v>
      </c>
      <c r="E108" s="10">
        <v>3.5</v>
      </c>
      <c r="F108" s="17" t="str">
        <f>IF(E108="","",IF(E108=4,"Sangat Baik",IF(AND(E108&gt;=3,E108&lt;4),"Baik",IF(AND(E108&gt;=2,E108&lt;3),"cukup",IF(AND(E108&gt;=1,E108&lt;2),"Kurang",IF(AND(E108&gt;=0,E108&lt;1),"Sangat Kurang",""))))))</f>
        <v>Baik</v>
      </c>
      <c r="G108" s="10">
        <v>1.53</v>
      </c>
      <c r="H108" s="10">
        <f>IFERROR((AVERAGE(E108)*G108),"")</f>
        <v>5.3550000000000004</v>
      </c>
      <c r="I108" s="85">
        <f>H108</f>
        <v>5.3550000000000004</v>
      </c>
      <c r="J108" s="10"/>
      <c r="K108" s="18"/>
      <c r="L108" s="3"/>
    </row>
    <row r="109" spans="1:12" ht="55.5" customHeight="1" x14ac:dyDescent="0.25">
      <c r="A109" s="21">
        <v>49</v>
      </c>
      <c r="B109" s="93" t="s">
        <v>225</v>
      </c>
      <c r="C109" s="58" t="s">
        <v>224</v>
      </c>
      <c r="D109" s="62" t="s">
        <v>226</v>
      </c>
      <c r="E109" s="10">
        <v>4</v>
      </c>
      <c r="F109" s="17" t="str">
        <f>IF(E109="","",IF(E109=4,"Sangat Baik",IF(AND(E109&gt;=3,E109&lt;4),"Baik",IF(AND(E109&gt;=2,E109&lt;3),"cukup",IF(AND(E109&gt;=1,E109&lt;2),"Kurang",IF(AND(E109&gt;=0,E109&lt;1),"Sangat Kurang",""))))))</f>
        <v>Sangat Baik</v>
      </c>
      <c r="G109" s="10">
        <v>3.07</v>
      </c>
      <c r="H109" s="10">
        <f>IFERROR((AVERAGE(E109)*G109),"")</f>
        <v>12.28</v>
      </c>
      <c r="I109" s="85">
        <f>H109</f>
        <v>12.28</v>
      </c>
      <c r="J109" s="10"/>
      <c r="K109" s="18"/>
      <c r="L109" s="3"/>
    </row>
    <row r="110" spans="1:12" ht="15.75" customHeight="1" x14ac:dyDescent="0.25">
      <c r="A110" s="21"/>
      <c r="B110" s="93"/>
      <c r="C110" s="16"/>
      <c r="D110" s="63"/>
      <c r="E110" s="10"/>
      <c r="F110" s="20"/>
      <c r="G110" s="10"/>
      <c r="H110" s="10"/>
      <c r="I110" s="85"/>
      <c r="J110" s="10"/>
      <c r="K110" s="18"/>
      <c r="L110" s="3"/>
    </row>
    <row r="111" spans="1:12" ht="15.75" customHeight="1" x14ac:dyDescent="0.25">
      <c r="A111" s="21"/>
      <c r="B111" s="93"/>
      <c r="C111" s="16"/>
      <c r="D111" s="65" t="s">
        <v>26</v>
      </c>
      <c r="E111" s="10">
        <f>AVERAGE(E108:E109)</f>
        <v>3.75</v>
      </c>
      <c r="F111" s="17" t="str">
        <f>IF(E111="","",IF(E111=4,"Sangat Baik",IF(AND(E111&gt;=3,E111&lt;4),"Baik",IF(AND(E111&gt;=2,E111&lt;3),"cukup",IF(AND(E111&gt;=1,E111&lt;2),"Kurang",IF(AND(E111&gt;=0,E111&lt;1),"Sangat Kurang",""))))))</f>
        <v>Baik</v>
      </c>
      <c r="G111" s="10"/>
      <c r="H111" s="10"/>
      <c r="I111" s="85"/>
      <c r="J111" s="10"/>
      <c r="K111" s="18"/>
      <c r="L111" s="3"/>
    </row>
    <row r="112" spans="1:12" ht="15.75" customHeight="1" x14ac:dyDescent="0.25">
      <c r="A112" s="21"/>
      <c r="B112" s="93"/>
      <c r="C112" s="16"/>
      <c r="D112" s="65" t="s">
        <v>27</v>
      </c>
      <c r="E112" s="10"/>
      <c r="F112" s="20"/>
      <c r="G112" s="10">
        <f>SUM(G108+G109)</f>
        <v>4.5999999999999996</v>
      </c>
      <c r="H112" s="10">
        <f>SUM(H108)</f>
        <v>5.3550000000000004</v>
      </c>
      <c r="I112" s="85">
        <f>SUM(I108:I109)</f>
        <v>17.634999999999998</v>
      </c>
      <c r="J112" s="10"/>
      <c r="K112" s="18"/>
      <c r="L112" s="3"/>
    </row>
    <row r="113" spans="1:12" ht="15.75" customHeight="1" x14ac:dyDescent="0.25">
      <c r="A113" s="19"/>
      <c r="B113" s="92"/>
      <c r="C113" s="2"/>
      <c r="D113" s="66"/>
      <c r="E113" s="5"/>
      <c r="F113" s="4"/>
      <c r="G113" s="5"/>
      <c r="H113" s="5"/>
      <c r="I113" s="86"/>
      <c r="J113" s="5"/>
      <c r="K113" s="3"/>
      <c r="L113" s="3"/>
    </row>
    <row r="114" spans="1:12" ht="15.75" customHeight="1" x14ac:dyDescent="0.25">
      <c r="A114" s="19"/>
      <c r="B114" s="92"/>
      <c r="C114" s="2"/>
      <c r="D114" s="66"/>
      <c r="E114" s="5"/>
      <c r="F114" s="4"/>
      <c r="G114" s="5"/>
      <c r="H114" s="5"/>
      <c r="I114" s="86"/>
      <c r="J114" s="5"/>
      <c r="K114" s="3"/>
      <c r="L114" s="3"/>
    </row>
    <row r="115" spans="1:12" ht="15.75" customHeight="1" x14ac:dyDescent="0.25">
      <c r="A115" s="19" t="s">
        <v>162</v>
      </c>
      <c r="B115" s="92"/>
      <c r="C115" s="2"/>
      <c r="D115" s="66"/>
      <c r="E115" s="5"/>
      <c r="F115" s="4"/>
      <c r="G115" s="5"/>
      <c r="H115" s="5"/>
      <c r="I115" s="86"/>
      <c r="J115" s="5"/>
      <c r="K115" s="3"/>
      <c r="L115" s="3"/>
    </row>
    <row r="116" spans="1:12" s="72" customFormat="1" ht="141" customHeight="1" x14ac:dyDescent="0.25">
      <c r="A116" s="21">
        <v>50</v>
      </c>
      <c r="B116" s="93" t="s">
        <v>163</v>
      </c>
      <c r="C116" s="13" t="s">
        <v>164</v>
      </c>
      <c r="D116" s="68" t="s">
        <v>165</v>
      </c>
      <c r="E116" s="10">
        <v>4</v>
      </c>
      <c r="F116" s="17" t="str">
        <f t="shared" ref="F116:F117" si="20">IF(E116="","",IF(E116=4,"Sangat Baik",IF(AND(E116&gt;=3,E116&lt;4),"Baik",IF(AND(E116&gt;=2,E116&lt;3),"cukup",IF(AND(E116&gt;=1,E116&lt;2),"Kurang",IF(AND(E116&gt;=0,E116&lt;1),"Sangat Kurang",""))))))</f>
        <v>Sangat Baik</v>
      </c>
      <c r="G116" s="10">
        <v>0.51</v>
      </c>
      <c r="H116" s="10">
        <f>IFERROR((AVERAGE(E116)*G116),"")</f>
        <v>2.04</v>
      </c>
      <c r="I116" s="85">
        <f>H116</f>
        <v>2.04</v>
      </c>
      <c r="J116" s="10"/>
      <c r="K116" s="20"/>
      <c r="L116" s="4"/>
    </row>
    <row r="117" spans="1:12" s="72" customFormat="1" ht="41.1" customHeight="1" x14ac:dyDescent="0.25">
      <c r="A117" s="21">
        <v>51</v>
      </c>
      <c r="B117" s="93" t="s">
        <v>166</v>
      </c>
      <c r="C117" s="13" t="s">
        <v>167</v>
      </c>
      <c r="D117" s="62" t="s">
        <v>168</v>
      </c>
      <c r="E117" s="10">
        <v>3</v>
      </c>
      <c r="F117" s="17" t="str">
        <f t="shared" si="20"/>
        <v>Baik</v>
      </c>
      <c r="G117" s="10">
        <v>1.02</v>
      </c>
      <c r="H117" s="10">
        <f>IFERROR((AVERAGE(E117)*G117),"")</f>
        <v>3.06</v>
      </c>
      <c r="I117" s="85">
        <f>H117</f>
        <v>3.06</v>
      </c>
      <c r="J117" s="10"/>
      <c r="K117" s="20"/>
      <c r="L117" s="4"/>
    </row>
    <row r="118" spans="1:12" ht="15.75" customHeight="1" x14ac:dyDescent="0.25">
      <c r="A118" s="21"/>
      <c r="B118" s="93"/>
      <c r="C118" s="16"/>
      <c r="D118" s="65"/>
      <c r="E118" s="10"/>
      <c r="F118" s="20"/>
      <c r="G118" s="10"/>
      <c r="H118" s="10"/>
      <c r="I118" s="85"/>
      <c r="J118" s="10"/>
      <c r="K118" s="18"/>
      <c r="L118" s="3"/>
    </row>
    <row r="119" spans="1:12" ht="15.75" customHeight="1" x14ac:dyDescent="0.25">
      <c r="A119" s="21"/>
      <c r="B119" s="93"/>
      <c r="C119" s="16"/>
      <c r="D119" s="65" t="s">
        <v>26</v>
      </c>
      <c r="E119" s="10">
        <f>AVERAGE(E116:E117)</f>
        <v>3.5</v>
      </c>
      <c r="F119" s="17" t="str">
        <f>IF(E119="","",IF(E119=4,"Sangat Baik",IF(AND(E119&gt;=3,E119&lt;4),"Baik",IF(AND(E119&gt;=2,E119&lt;3),"cukup",IF(AND(E119&gt;=1,E119&lt;2),"Kurang",IF(AND(E119&gt;=0,E119&lt;1),"Sangat Kurang",""))))))</f>
        <v>Baik</v>
      </c>
      <c r="G119" s="10"/>
      <c r="H119" s="10"/>
      <c r="I119" s="85"/>
      <c r="J119" s="10"/>
      <c r="K119" s="18"/>
      <c r="L119" s="3"/>
    </row>
    <row r="120" spans="1:12" ht="15.75" customHeight="1" x14ac:dyDescent="0.25">
      <c r="A120" s="21"/>
      <c r="B120" s="93"/>
      <c r="C120" s="16"/>
      <c r="D120" s="65" t="s">
        <v>27</v>
      </c>
      <c r="E120" s="10"/>
      <c r="F120" s="20"/>
      <c r="G120" s="10">
        <f t="shared" ref="G120:H120" si="21">SUM(G116:G117)</f>
        <v>1.53</v>
      </c>
      <c r="H120" s="10">
        <f t="shared" si="21"/>
        <v>5.0999999999999996</v>
      </c>
      <c r="I120" s="85">
        <f>SUM(I116:I117)</f>
        <v>5.0999999999999996</v>
      </c>
      <c r="J120" s="10"/>
      <c r="K120" s="18"/>
      <c r="L120" s="3"/>
    </row>
    <row r="121" spans="1:12" ht="15.75" customHeight="1" x14ac:dyDescent="0.25">
      <c r="A121" s="19"/>
      <c r="B121" s="92"/>
      <c r="C121" s="2"/>
      <c r="D121" s="60"/>
      <c r="E121" s="5"/>
      <c r="F121" s="4"/>
      <c r="G121" s="5"/>
      <c r="H121" s="5"/>
      <c r="I121" s="86"/>
      <c r="J121" s="5"/>
      <c r="K121" s="3"/>
      <c r="L121" s="3"/>
    </row>
    <row r="122" spans="1:12" ht="15.75" customHeight="1" x14ac:dyDescent="0.25">
      <c r="A122" s="19"/>
      <c r="B122" s="92"/>
      <c r="C122" s="2"/>
      <c r="D122" s="60"/>
      <c r="E122" s="5"/>
      <c r="F122" s="4"/>
      <c r="G122" s="5"/>
      <c r="H122" s="5"/>
      <c r="I122" s="86"/>
      <c r="J122" s="5"/>
      <c r="K122" s="3"/>
      <c r="L122" s="3"/>
    </row>
    <row r="123" spans="1:12" ht="15.75" customHeight="1" x14ac:dyDescent="0.25">
      <c r="A123" s="19" t="s">
        <v>169</v>
      </c>
      <c r="B123" s="92"/>
      <c r="C123" s="2"/>
      <c r="D123" s="60"/>
      <c r="E123" s="5"/>
      <c r="F123" s="4"/>
      <c r="G123" s="5"/>
      <c r="H123" s="5"/>
      <c r="I123" s="86"/>
      <c r="J123" s="5"/>
      <c r="K123" s="3"/>
      <c r="L123" s="3"/>
    </row>
    <row r="124" spans="1:12" s="72" customFormat="1" ht="106.5" customHeight="1" x14ac:dyDescent="0.25">
      <c r="A124" s="21">
        <v>52</v>
      </c>
      <c r="B124" s="93" t="s">
        <v>170</v>
      </c>
      <c r="C124" s="13" t="s">
        <v>171</v>
      </c>
      <c r="D124" s="62" t="s">
        <v>172</v>
      </c>
      <c r="E124" s="10">
        <v>4</v>
      </c>
      <c r="F124" s="17" t="str">
        <f t="shared" ref="F124:F137" si="22">IF(E124="","",IF(E124=4,"Sangat Baik",IF(AND(E124&gt;=3,E124&lt;4),"Baik",IF(AND(E124&gt;=2,E124&lt;3),"cukup",IF(AND(E124&gt;=1,E124&lt;2),"Kurang",IF(AND(E124&gt;=0,E124&lt;1),"Sangat Kurang",""))))))</f>
        <v>Sangat Baik</v>
      </c>
      <c r="G124" s="10">
        <v>1.92</v>
      </c>
      <c r="H124" s="10">
        <f t="shared" ref="H124:H137" si="23">IFERROR((AVERAGE(E124)*G124),"")</f>
        <v>7.68</v>
      </c>
      <c r="I124" s="85">
        <f>H124</f>
        <v>7.68</v>
      </c>
      <c r="J124" s="10"/>
      <c r="K124" s="20"/>
      <c r="L124" s="4"/>
    </row>
    <row r="125" spans="1:12" s="72" customFormat="1" ht="50.1" customHeight="1" x14ac:dyDescent="0.25">
      <c r="A125" s="21">
        <v>53</v>
      </c>
      <c r="B125" s="93" t="s">
        <v>173</v>
      </c>
      <c r="C125" s="13"/>
      <c r="D125" s="62" t="s">
        <v>174</v>
      </c>
      <c r="E125" s="10">
        <v>4</v>
      </c>
      <c r="F125" s="17" t="str">
        <f t="shared" si="22"/>
        <v>Sangat Baik</v>
      </c>
      <c r="G125" s="10">
        <v>1.92</v>
      </c>
      <c r="H125" s="10">
        <f t="shared" si="23"/>
        <v>7.68</v>
      </c>
      <c r="I125" s="85">
        <f t="shared" ref="I125:I137" si="24">H125</f>
        <v>7.68</v>
      </c>
      <c r="J125" s="10"/>
      <c r="K125" s="20"/>
      <c r="L125" s="4"/>
    </row>
    <row r="126" spans="1:12" s="72" customFormat="1" ht="50.1" customHeight="1" x14ac:dyDescent="0.25">
      <c r="A126" s="21">
        <v>54</v>
      </c>
      <c r="B126" s="93" t="s">
        <v>175</v>
      </c>
      <c r="C126" s="13"/>
      <c r="D126" s="62" t="s">
        <v>176</v>
      </c>
      <c r="E126" s="10">
        <v>3.5</v>
      </c>
      <c r="F126" s="17" t="str">
        <f t="shared" si="22"/>
        <v>Baik</v>
      </c>
      <c r="G126" s="10">
        <v>2.88</v>
      </c>
      <c r="H126" s="10">
        <f t="shared" si="23"/>
        <v>10.08</v>
      </c>
      <c r="I126" s="85">
        <f t="shared" si="24"/>
        <v>10.08</v>
      </c>
      <c r="J126" s="10"/>
      <c r="K126" s="20"/>
      <c r="L126" s="4"/>
    </row>
    <row r="127" spans="1:12" s="72" customFormat="1" ht="50.1" customHeight="1" x14ac:dyDescent="0.25">
      <c r="A127" s="21">
        <v>55</v>
      </c>
      <c r="B127" s="93" t="s">
        <v>177</v>
      </c>
      <c r="C127" s="13"/>
      <c r="D127" s="62" t="s">
        <v>178</v>
      </c>
      <c r="E127" s="10">
        <v>2</v>
      </c>
      <c r="F127" s="17" t="str">
        <f t="shared" si="22"/>
        <v>cukup</v>
      </c>
      <c r="G127" s="10">
        <v>0.96</v>
      </c>
      <c r="H127" s="10">
        <f t="shared" si="23"/>
        <v>1.92</v>
      </c>
      <c r="I127" s="85">
        <f t="shared" si="24"/>
        <v>1.92</v>
      </c>
      <c r="J127" s="10"/>
      <c r="K127" s="20"/>
      <c r="L127" s="4"/>
    </row>
    <row r="128" spans="1:12" s="72" customFormat="1" ht="50.1" customHeight="1" x14ac:dyDescent="0.25">
      <c r="A128" s="21">
        <v>56</v>
      </c>
      <c r="B128" s="93" t="s">
        <v>179</v>
      </c>
      <c r="C128" s="13"/>
      <c r="D128" s="62" t="s">
        <v>180</v>
      </c>
      <c r="E128" s="10">
        <v>3</v>
      </c>
      <c r="F128" s="17" t="str">
        <f t="shared" si="22"/>
        <v>Baik</v>
      </c>
      <c r="G128" s="10">
        <v>1.92</v>
      </c>
      <c r="H128" s="10">
        <f t="shared" si="23"/>
        <v>5.76</v>
      </c>
      <c r="I128" s="85">
        <f t="shared" si="24"/>
        <v>5.76</v>
      </c>
      <c r="J128" s="10"/>
      <c r="K128" s="20"/>
      <c r="L128" s="4"/>
    </row>
    <row r="129" spans="1:12" s="72" customFormat="1" ht="50.1" customHeight="1" x14ac:dyDescent="0.25">
      <c r="A129" s="21">
        <v>57</v>
      </c>
      <c r="B129" s="93" t="s">
        <v>181</v>
      </c>
      <c r="C129" s="13"/>
      <c r="D129" s="62" t="s">
        <v>182</v>
      </c>
      <c r="E129" s="10">
        <v>3.5</v>
      </c>
      <c r="F129" s="17" t="str">
        <f t="shared" si="22"/>
        <v>Baik</v>
      </c>
      <c r="G129" s="10">
        <v>1.92</v>
      </c>
      <c r="H129" s="10">
        <f t="shared" si="23"/>
        <v>6.72</v>
      </c>
      <c r="I129" s="85">
        <f t="shared" si="24"/>
        <v>6.72</v>
      </c>
      <c r="J129" s="10"/>
      <c r="K129" s="20"/>
      <c r="L129" s="4"/>
    </row>
    <row r="130" spans="1:12" s="72" customFormat="1" ht="50.1" customHeight="1" x14ac:dyDescent="0.25">
      <c r="A130" s="21">
        <v>58</v>
      </c>
      <c r="B130" s="93" t="s">
        <v>183</v>
      </c>
      <c r="C130" s="13"/>
      <c r="D130" s="62" t="s">
        <v>184</v>
      </c>
      <c r="E130" s="10">
        <v>4</v>
      </c>
      <c r="F130" s="17" t="str">
        <f t="shared" si="22"/>
        <v>Sangat Baik</v>
      </c>
      <c r="G130" s="10">
        <v>1.92</v>
      </c>
      <c r="H130" s="10">
        <f t="shared" si="23"/>
        <v>7.68</v>
      </c>
      <c r="I130" s="85">
        <f t="shared" si="24"/>
        <v>7.68</v>
      </c>
      <c r="J130" s="10"/>
      <c r="K130" s="20"/>
      <c r="L130" s="4"/>
    </row>
    <row r="131" spans="1:12" s="72" customFormat="1" ht="162.94999999999999" customHeight="1" x14ac:dyDescent="0.25">
      <c r="A131" s="21">
        <v>59</v>
      </c>
      <c r="B131" s="93" t="s">
        <v>185</v>
      </c>
      <c r="C131" s="13"/>
      <c r="D131" s="62" t="s">
        <v>241</v>
      </c>
      <c r="E131" s="10">
        <v>4</v>
      </c>
      <c r="F131" s="17" t="str">
        <f t="shared" si="22"/>
        <v>Sangat Baik</v>
      </c>
      <c r="G131" s="10">
        <v>2.88</v>
      </c>
      <c r="H131" s="10">
        <f t="shared" si="23"/>
        <v>11.52</v>
      </c>
      <c r="I131" s="85">
        <f t="shared" si="24"/>
        <v>11.52</v>
      </c>
      <c r="J131" s="10"/>
      <c r="K131" s="20"/>
      <c r="L131" s="4"/>
    </row>
    <row r="132" spans="1:12" s="72" customFormat="1" ht="69.599999999999994" customHeight="1" x14ac:dyDescent="0.25">
      <c r="A132" s="21">
        <v>60</v>
      </c>
      <c r="B132" s="93" t="s">
        <v>186</v>
      </c>
      <c r="C132" s="13"/>
      <c r="D132" s="62" t="s">
        <v>187</v>
      </c>
      <c r="E132" s="10">
        <v>3</v>
      </c>
      <c r="F132" s="17" t="str">
        <f t="shared" si="22"/>
        <v>Baik</v>
      </c>
      <c r="G132" s="10">
        <v>2.88</v>
      </c>
      <c r="H132" s="10">
        <f t="shared" si="23"/>
        <v>8.64</v>
      </c>
      <c r="I132" s="85">
        <f t="shared" si="24"/>
        <v>8.64</v>
      </c>
      <c r="J132" s="10"/>
      <c r="K132" s="20"/>
      <c r="L132" s="4"/>
    </row>
    <row r="133" spans="1:12" s="72" customFormat="1" ht="50.1" customHeight="1" x14ac:dyDescent="0.25">
      <c r="A133" s="21">
        <v>61</v>
      </c>
      <c r="B133" s="93" t="s">
        <v>188</v>
      </c>
      <c r="C133" s="13"/>
      <c r="D133" s="62" t="s">
        <v>189</v>
      </c>
      <c r="E133" s="10">
        <v>4</v>
      </c>
      <c r="F133" s="17" t="str">
        <f t="shared" si="22"/>
        <v>Sangat Baik</v>
      </c>
      <c r="G133" s="10">
        <v>1.92</v>
      </c>
      <c r="H133" s="10">
        <f t="shared" si="23"/>
        <v>7.68</v>
      </c>
      <c r="I133" s="85">
        <f t="shared" si="24"/>
        <v>7.68</v>
      </c>
      <c r="J133" s="10"/>
      <c r="K133" s="20"/>
      <c r="L133" s="4"/>
    </row>
    <row r="134" spans="1:12" s="72" customFormat="1" ht="50.1" customHeight="1" x14ac:dyDescent="0.25">
      <c r="A134" s="21">
        <v>62</v>
      </c>
      <c r="B134" s="93" t="s">
        <v>190</v>
      </c>
      <c r="C134" s="13"/>
      <c r="D134" s="62" t="s">
        <v>191</v>
      </c>
      <c r="E134" s="10">
        <v>4</v>
      </c>
      <c r="F134" s="17" t="str">
        <f t="shared" si="22"/>
        <v>Sangat Baik</v>
      </c>
      <c r="G134" s="10">
        <v>1.92</v>
      </c>
      <c r="H134" s="10">
        <f t="shared" si="23"/>
        <v>7.68</v>
      </c>
      <c r="I134" s="85">
        <f t="shared" si="24"/>
        <v>7.68</v>
      </c>
      <c r="J134" s="10"/>
      <c r="K134" s="20"/>
      <c r="L134" s="4"/>
    </row>
    <row r="135" spans="1:12" s="72" customFormat="1" ht="50.1" customHeight="1" x14ac:dyDescent="0.25">
      <c r="A135" s="21">
        <v>63</v>
      </c>
      <c r="B135" s="93" t="s">
        <v>192</v>
      </c>
      <c r="C135" s="13"/>
      <c r="D135" s="62" t="s">
        <v>193</v>
      </c>
      <c r="E135" s="10">
        <v>4</v>
      </c>
      <c r="F135" s="17" t="str">
        <f t="shared" si="22"/>
        <v>Sangat Baik</v>
      </c>
      <c r="G135" s="10">
        <v>3.83</v>
      </c>
      <c r="H135" s="10">
        <f t="shared" si="23"/>
        <v>15.32</v>
      </c>
      <c r="I135" s="85">
        <f t="shared" si="24"/>
        <v>15.32</v>
      </c>
      <c r="J135" s="10"/>
      <c r="K135" s="20"/>
      <c r="L135" s="4"/>
    </row>
    <row r="136" spans="1:12" s="72" customFormat="1" ht="85.5" customHeight="1" x14ac:dyDescent="0.25">
      <c r="A136" s="21">
        <v>64</v>
      </c>
      <c r="B136" s="93" t="s">
        <v>252</v>
      </c>
      <c r="C136" s="13"/>
      <c r="D136" s="62" t="s">
        <v>227</v>
      </c>
      <c r="E136" s="10">
        <v>3</v>
      </c>
      <c r="F136" s="17" t="str">
        <f t="shared" si="22"/>
        <v>Baik</v>
      </c>
      <c r="G136" s="10">
        <v>2.88</v>
      </c>
      <c r="H136" s="10">
        <f t="shared" si="23"/>
        <v>8.64</v>
      </c>
      <c r="I136" s="85">
        <f t="shared" si="24"/>
        <v>8.64</v>
      </c>
      <c r="J136" s="10"/>
      <c r="K136" s="20"/>
      <c r="L136" s="4"/>
    </row>
    <row r="137" spans="1:12" s="72" customFormat="1" ht="62.45" customHeight="1" x14ac:dyDescent="0.25">
      <c r="A137" s="21">
        <v>65</v>
      </c>
      <c r="B137" s="93" t="s">
        <v>253</v>
      </c>
      <c r="C137" s="13"/>
      <c r="D137" s="62" t="s">
        <v>228</v>
      </c>
      <c r="E137" s="10">
        <v>4</v>
      </c>
      <c r="F137" s="17" t="str">
        <f t="shared" si="22"/>
        <v>Sangat Baik</v>
      </c>
      <c r="G137" s="10">
        <v>0.96</v>
      </c>
      <c r="H137" s="10">
        <f t="shared" si="23"/>
        <v>3.84</v>
      </c>
      <c r="I137" s="85">
        <f t="shared" si="24"/>
        <v>3.84</v>
      </c>
      <c r="J137" s="10"/>
      <c r="K137" s="20"/>
      <c r="L137" s="4"/>
    </row>
    <row r="138" spans="1:12" ht="15.75" customHeight="1" x14ac:dyDescent="0.25">
      <c r="A138" s="21"/>
      <c r="B138" s="93"/>
      <c r="C138" s="16"/>
      <c r="D138" s="62"/>
      <c r="E138" s="10"/>
      <c r="F138" s="25"/>
      <c r="G138" s="10"/>
      <c r="H138" s="10"/>
      <c r="I138" s="85"/>
      <c r="J138" s="10"/>
      <c r="K138" s="18"/>
      <c r="L138" s="3"/>
    </row>
    <row r="139" spans="1:12" ht="15.75" customHeight="1" x14ac:dyDescent="0.25">
      <c r="A139" s="21"/>
      <c r="B139" s="93"/>
      <c r="C139" s="16"/>
      <c r="D139" s="65" t="s">
        <v>26</v>
      </c>
      <c r="E139" s="10">
        <f>AVERAGE(E124:E137)</f>
        <v>3.5714285714285716</v>
      </c>
      <c r="F139" s="17" t="str">
        <f>IF(E139="","",IF(E139=4,"Sangat Baik",IF(AND(E139&gt;=3,E139&lt;4),"Baik",IF(AND(E139&gt;=2,E139&lt;3),"cukup",IF(AND(E139&gt;=1,E139&lt;2),"Kurang",IF(AND(E139&gt;=0,E139&lt;1),"Sangat Kurang",""))))))</f>
        <v>Baik</v>
      </c>
      <c r="G139" s="10"/>
      <c r="H139" s="10"/>
      <c r="I139" s="85"/>
      <c r="J139" s="10"/>
      <c r="K139" s="18"/>
      <c r="L139" s="3"/>
    </row>
    <row r="140" spans="1:12" ht="15.75" customHeight="1" x14ac:dyDescent="0.25">
      <c r="A140" s="21"/>
      <c r="B140" s="93"/>
      <c r="C140" s="16"/>
      <c r="D140" s="65" t="s">
        <v>27</v>
      </c>
      <c r="E140" s="10"/>
      <c r="F140" s="20"/>
      <c r="G140" s="10">
        <f>SUM(G124:G137)</f>
        <v>30.709999999999997</v>
      </c>
      <c r="H140" s="10">
        <f>SUM(H124:H137)</f>
        <v>110.83999999999999</v>
      </c>
      <c r="I140" s="85">
        <f>SUM(I124:I137)</f>
        <v>110.83999999999999</v>
      </c>
      <c r="J140" s="10"/>
      <c r="K140" s="18"/>
      <c r="L140" s="3"/>
    </row>
    <row r="141" spans="1:12" ht="15.75" customHeight="1" x14ac:dyDescent="0.25">
      <c r="A141" s="19"/>
      <c r="B141" s="92"/>
      <c r="C141" s="2"/>
      <c r="D141" s="69"/>
      <c r="E141" s="5"/>
      <c r="F141" s="27"/>
      <c r="G141" s="5"/>
      <c r="H141" s="5"/>
      <c r="I141" s="86"/>
      <c r="J141" s="5"/>
      <c r="K141" s="3"/>
      <c r="L141" s="3"/>
    </row>
    <row r="142" spans="1:12" ht="15.75" customHeight="1" x14ac:dyDescent="0.25">
      <c r="A142" s="19"/>
      <c r="B142" s="92"/>
      <c r="C142" s="2"/>
      <c r="D142" s="60"/>
      <c r="E142" s="5"/>
      <c r="F142" s="4"/>
      <c r="G142" s="5"/>
      <c r="H142" s="5"/>
      <c r="I142" s="86"/>
      <c r="J142" s="5"/>
      <c r="K142" s="3"/>
      <c r="L142" s="3"/>
    </row>
    <row r="143" spans="1:12" s="154" customFormat="1" ht="15.75" customHeight="1" x14ac:dyDescent="0.25">
      <c r="A143" s="146" t="s">
        <v>194</v>
      </c>
      <c r="B143" s="147"/>
      <c r="C143" s="148"/>
      <c r="D143" s="149"/>
      <c r="E143" s="150"/>
      <c r="F143" s="151"/>
      <c r="G143" s="150"/>
      <c r="H143" s="150"/>
      <c r="I143" s="152"/>
      <c r="J143" s="150"/>
      <c r="K143" s="153"/>
      <c r="L143" s="153"/>
    </row>
    <row r="144" spans="1:12" s="154" customFormat="1" ht="63.95" customHeight="1" x14ac:dyDescent="0.25">
      <c r="A144" s="155">
        <v>66</v>
      </c>
      <c r="B144" s="156" t="s">
        <v>195</v>
      </c>
      <c r="C144" s="157" t="s">
        <v>196</v>
      </c>
      <c r="D144" s="158" t="s">
        <v>197</v>
      </c>
      <c r="E144" s="159">
        <v>3</v>
      </c>
      <c r="F144" s="160" t="str">
        <f t="shared" ref="F144:F147" si="25">IF(E144="","",IF(E144=4,"Sangat Baik",IF(AND(E144&gt;=3,E144&lt;4),"Baik",IF(AND(E144&gt;=2,E144&lt;3),"cukup",IF(AND(E144&gt;=1,E144&lt;2),"Kurang",IF(AND(E144&gt;=0,E144&lt;1),"Sangat Kurang",""))))))</f>
        <v>Baik</v>
      </c>
      <c r="G144" s="159">
        <v>1.5</v>
      </c>
      <c r="H144" s="159">
        <f>IFERROR((AVERAGE(E144)*G144),"")</f>
        <v>4.5</v>
      </c>
      <c r="I144" s="161">
        <f>H144</f>
        <v>4.5</v>
      </c>
      <c r="J144" s="159"/>
      <c r="K144" s="162"/>
      <c r="L144" s="153"/>
    </row>
    <row r="145" spans="1:12" s="154" customFormat="1" ht="43.5" customHeight="1" x14ac:dyDescent="0.25">
      <c r="A145" s="155">
        <v>67</v>
      </c>
      <c r="B145" s="156" t="s">
        <v>198</v>
      </c>
      <c r="C145" s="163" t="s">
        <v>199</v>
      </c>
      <c r="D145" s="158" t="s">
        <v>200</v>
      </c>
      <c r="E145" s="159">
        <v>3</v>
      </c>
      <c r="F145" s="160" t="str">
        <f t="shared" si="25"/>
        <v>Baik</v>
      </c>
      <c r="G145" s="159">
        <v>2</v>
      </c>
      <c r="H145" s="159">
        <f>IFERROR((AVERAGE(E145)*G145),"")</f>
        <v>6</v>
      </c>
      <c r="I145" s="161">
        <f t="shared" ref="I145:I147" si="26">H145</f>
        <v>6</v>
      </c>
      <c r="J145" s="159"/>
      <c r="K145" s="162"/>
      <c r="L145" s="153"/>
    </row>
    <row r="146" spans="1:12" s="154" customFormat="1" ht="35.450000000000003" customHeight="1" x14ac:dyDescent="0.25">
      <c r="A146" s="155">
        <v>68</v>
      </c>
      <c r="B146" s="156" t="s">
        <v>201</v>
      </c>
      <c r="C146" s="163" t="s">
        <v>202</v>
      </c>
      <c r="D146" s="158" t="s">
        <v>203</v>
      </c>
      <c r="E146" s="159">
        <v>3.5</v>
      </c>
      <c r="F146" s="160" t="str">
        <f t="shared" si="25"/>
        <v>Baik</v>
      </c>
      <c r="G146" s="159">
        <v>1.5</v>
      </c>
      <c r="H146" s="159">
        <f>IFERROR((AVERAGE(E146)*G146),"")</f>
        <v>5.25</v>
      </c>
      <c r="I146" s="161">
        <f t="shared" si="26"/>
        <v>5.25</v>
      </c>
      <c r="J146" s="159"/>
      <c r="K146" s="162"/>
      <c r="L146" s="153"/>
    </row>
    <row r="147" spans="1:12" s="154" customFormat="1" ht="56.1" customHeight="1" x14ac:dyDescent="0.25">
      <c r="A147" s="155">
        <v>69</v>
      </c>
      <c r="B147" s="156" t="s">
        <v>204</v>
      </c>
      <c r="C147" s="163" t="s">
        <v>205</v>
      </c>
      <c r="D147" s="158" t="s">
        <v>206</v>
      </c>
      <c r="E147" s="159">
        <v>4</v>
      </c>
      <c r="F147" s="160" t="str">
        <f t="shared" si="25"/>
        <v>Sangat Baik</v>
      </c>
      <c r="G147" s="159">
        <v>1</v>
      </c>
      <c r="H147" s="159">
        <f>IFERROR((AVERAGE(E147)*G147),"")</f>
        <v>4</v>
      </c>
      <c r="I147" s="161">
        <f t="shared" si="26"/>
        <v>4</v>
      </c>
      <c r="J147" s="159"/>
      <c r="K147" s="162"/>
      <c r="L147" s="153"/>
    </row>
    <row r="148" spans="1:12" s="154" customFormat="1" ht="15.75" customHeight="1" x14ac:dyDescent="0.25">
      <c r="A148" s="155"/>
      <c r="B148" s="156"/>
      <c r="C148" s="163"/>
      <c r="D148" s="164"/>
      <c r="E148" s="159"/>
      <c r="F148" s="165"/>
      <c r="G148" s="159"/>
      <c r="H148" s="159"/>
      <c r="I148" s="161"/>
      <c r="J148" s="159"/>
      <c r="K148" s="162"/>
      <c r="L148" s="153"/>
    </row>
    <row r="149" spans="1:12" s="154" customFormat="1" ht="15.75" customHeight="1" x14ac:dyDescent="0.25">
      <c r="A149" s="155"/>
      <c r="B149" s="156"/>
      <c r="C149" s="163"/>
      <c r="D149" s="164" t="s">
        <v>26</v>
      </c>
      <c r="E149" s="159">
        <f>AVERAGE(E144:E147)</f>
        <v>3.375</v>
      </c>
      <c r="F149" s="160" t="str">
        <f>IF(E149="","",IF(E149=4,"Sangat Baik",IF(AND(E149&gt;=3,E149&lt;4),"Baik",IF(AND(E149&gt;=2,E149&lt;3),"cukup",IF(AND(E149&gt;=1,E149&lt;2),"Kurang",IF(AND(E149&gt;=0,E149&lt;1),"Sangat Kurang",""))))))</f>
        <v>Baik</v>
      </c>
      <c r="G149" s="159"/>
      <c r="H149" s="159"/>
      <c r="I149" s="161"/>
      <c r="J149" s="159"/>
      <c r="K149" s="162"/>
      <c r="L149" s="153"/>
    </row>
    <row r="150" spans="1:12" s="154" customFormat="1" ht="15.75" customHeight="1" x14ac:dyDescent="0.25">
      <c r="A150" s="155"/>
      <c r="B150" s="156"/>
      <c r="C150" s="163"/>
      <c r="D150" s="164" t="s">
        <v>27</v>
      </c>
      <c r="E150" s="159"/>
      <c r="F150" s="165"/>
      <c r="G150" s="159">
        <f t="shared" ref="G150:H150" si="27">SUM(G144:G147)</f>
        <v>6</v>
      </c>
      <c r="H150" s="159">
        <f t="shared" si="27"/>
        <v>19.75</v>
      </c>
      <c r="I150" s="161">
        <f>SUM(I144:I147)</f>
        <v>19.75</v>
      </c>
      <c r="J150" s="159"/>
      <c r="K150" s="162"/>
      <c r="L150" s="153"/>
    </row>
    <row r="151" spans="1:12" ht="15.75" customHeight="1" x14ac:dyDescent="0.25">
      <c r="A151" s="19"/>
      <c r="B151" s="92"/>
      <c r="C151" s="2"/>
      <c r="D151" s="60"/>
      <c r="E151" s="5"/>
      <c r="F151" s="4"/>
      <c r="G151" s="5"/>
      <c r="H151" s="5"/>
      <c r="I151" s="86"/>
      <c r="J151" s="5"/>
      <c r="K151" s="3"/>
      <c r="L151" s="3"/>
    </row>
    <row r="152" spans="1:12" ht="34.5" customHeight="1" x14ac:dyDescent="0.25">
      <c r="A152" s="1" t="s">
        <v>207</v>
      </c>
      <c r="B152" s="92"/>
      <c r="C152" s="2"/>
      <c r="D152" s="60"/>
      <c r="E152" s="5"/>
      <c r="F152" s="4"/>
      <c r="G152" s="5"/>
      <c r="H152" s="87" t="s">
        <v>254</v>
      </c>
      <c r="I152" s="88">
        <f>I150+I140+I120+I112+I105+I80+I69+I48+I37+I21+I9+I14</f>
        <v>349.46811111111106</v>
      </c>
      <c r="J152" s="76"/>
      <c r="K152" s="3"/>
      <c r="L152" s="3"/>
    </row>
    <row r="153" spans="1:12" ht="33" customHeight="1" x14ac:dyDescent="0.25">
      <c r="A153" s="78">
        <v>70</v>
      </c>
      <c r="B153" s="96" t="s">
        <v>208</v>
      </c>
      <c r="C153" s="79" t="s">
        <v>209</v>
      </c>
      <c r="D153" s="176" t="s">
        <v>210</v>
      </c>
      <c r="E153" s="80">
        <v>3</v>
      </c>
      <c r="F153" s="84" t="str">
        <f t="shared" ref="F153:F162" si="28">IF(E153="","",IF(E153=3,"Melampui",IF(AND(E153&gt;=2,E153&lt;3),"Mencapai",IF(AND(E153&gt;=1,E153&lt;2),"Belum Mencapai",IF(AND(E153&gt;=1,E153&lt;2),"Menyimpang",IF(AND(E153&gt;=0,E153&lt;1),"Sangat Menyimpang",""))))))</f>
        <v>Melampui</v>
      </c>
      <c r="G153" s="80"/>
      <c r="H153" s="80"/>
      <c r="I153" s="80"/>
      <c r="J153" s="80"/>
      <c r="K153" s="81"/>
      <c r="L153" s="3"/>
    </row>
    <row r="154" spans="1:12" ht="27.75" customHeight="1" x14ac:dyDescent="0.25">
      <c r="A154" s="78"/>
      <c r="B154" s="96"/>
      <c r="C154" s="82"/>
      <c r="D154" s="177" t="s">
        <v>211</v>
      </c>
      <c r="E154" s="80">
        <v>2</v>
      </c>
      <c r="F154" s="84" t="str">
        <f t="shared" si="28"/>
        <v>Mencapai</v>
      </c>
      <c r="G154" s="80"/>
      <c r="H154" s="80"/>
      <c r="I154" s="80"/>
      <c r="J154" s="80"/>
      <c r="K154" s="81"/>
      <c r="L154" s="3"/>
    </row>
    <row r="155" spans="1:12" ht="53.25" customHeight="1" x14ac:dyDescent="0.25">
      <c r="A155" s="78"/>
      <c r="B155" s="96"/>
      <c r="C155" s="82"/>
      <c r="D155" s="177" t="s">
        <v>260</v>
      </c>
      <c r="E155" s="80">
        <v>2</v>
      </c>
      <c r="F155" s="84" t="str">
        <f t="shared" si="28"/>
        <v>Mencapai</v>
      </c>
      <c r="G155" s="80"/>
      <c r="H155" s="80"/>
      <c r="I155" s="80"/>
      <c r="J155" s="80"/>
      <c r="K155" s="81"/>
      <c r="L155" s="3"/>
    </row>
    <row r="156" spans="1:12" ht="35.25" customHeight="1" x14ac:dyDescent="0.25">
      <c r="A156" s="83"/>
      <c r="B156" s="97"/>
      <c r="C156" s="83"/>
      <c r="D156" s="177" t="s">
        <v>257</v>
      </c>
      <c r="E156" s="80">
        <v>2</v>
      </c>
      <c r="F156" s="84" t="str">
        <f t="shared" si="28"/>
        <v>Mencapai</v>
      </c>
      <c r="G156" s="83"/>
      <c r="H156" s="83"/>
      <c r="I156" s="83"/>
      <c r="J156" s="83"/>
      <c r="K156" s="83"/>
    </row>
    <row r="157" spans="1:12" ht="39.75" customHeight="1" x14ac:dyDescent="0.25">
      <c r="A157" s="83"/>
      <c r="B157" s="97"/>
      <c r="C157" s="83"/>
      <c r="D157" s="177" t="s">
        <v>258</v>
      </c>
      <c r="E157" s="80">
        <v>2</v>
      </c>
      <c r="F157" s="84" t="str">
        <f t="shared" si="28"/>
        <v>Mencapai</v>
      </c>
      <c r="G157" s="83"/>
      <c r="H157" s="83"/>
      <c r="I157" s="83"/>
      <c r="J157" s="83"/>
      <c r="K157" s="83"/>
    </row>
    <row r="158" spans="1:12" ht="45" customHeight="1" x14ac:dyDescent="0.35">
      <c r="A158" s="83"/>
      <c r="B158" s="97"/>
      <c r="C158" s="83"/>
      <c r="D158" s="168" t="s">
        <v>259</v>
      </c>
      <c r="E158" s="167"/>
      <c r="F158" s="84" t="str">
        <f t="shared" si="28"/>
        <v/>
      </c>
      <c r="G158" s="83"/>
      <c r="H158" s="83"/>
      <c r="I158" s="83"/>
      <c r="J158" s="83"/>
      <c r="K158" s="83"/>
    </row>
    <row r="159" spans="1:12" ht="15" customHeight="1" x14ac:dyDescent="0.25">
      <c r="A159" s="83"/>
      <c r="B159" s="97"/>
      <c r="C159" s="83"/>
      <c r="D159" s="166"/>
      <c r="E159" s="167"/>
      <c r="F159" s="84" t="str">
        <f t="shared" si="28"/>
        <v/>
      </c>
      <c r="G159" s="83"/>
      <c r="H159" s="83"/>
      <c r="I159" s="83"/>
      <c r="J159" s="83"/>
      <c r="K159" s="83"/>
    </row>
    <row r="160" spans="1:12" ht="15" customHeight="1" x14ac:dyDescent="0.25">
      <c r="A160" s="83"/>
      <c r="B160" s="97"/>
      <c r="C160" s="83"/>
      <c r="D160" s="166"/>
      <c r="E160" s="167"/>
      <c r="F160" s="84" t="str">
        <f t="shared" si="28"/>
        <v/>
      </c>
      <c r="G160" s="83"/>
      <c r="H160" s="83"/>
      <c r="I160" s="83"/>
      <c r="J160" s="83"/>
      <c r="K160" s="83"/>
    </row>
    <row r="161" spans="1:11" ht="15" customHeight="1" x14ac:dyDescent="0.25">
      <c r="A161" s="83"/>
      <c r="B161" s="97"/>
      <c r="C161" s="83"/>
      <c r="D161" s="166"/>
      <c r="E161" s="167"/>
      <c r="F161" s="84" t="str">
        <f t="shared" si="28"/>
        <v/>
      </c>
      <c r="G161" s="83"/>
      <c r="H161" s="83"/>
      <c r="I161" s="83"/>
      <c r="J161" s="83"/>
      <c r="K161" s="83"/>
    </row>
    <row r="162" spans="1:11" ht="15" customHeight="1" x14ac:dyDescent="0.25">
      <c r="A162" s="83"/>
      <c r="B162" s="97"/>
      <c r="C162" s="83"/>
      <c r="D162" s="166"/>
      <c r="E162" s="167"/>
      <c r="F162" s="84" t="str">
        <f t="shared" si="28"/>
        <v/>
      </c>
      <c r="G162" s="83"/>
      <c r="H162" s="83"/>
      <c r="I162" s="83"/>
      <c r="J162" s="83"/>
      <c r="K162" s="83"/>
    </row>
  </sheetData>
  <mergeCells count="27">
    <mergeCell ref="I101:I102"/>
    <mergeCell ref="A14:D14"/>
    <mergeCell ref="A9:D9"/>
    <mergeCell ref="I65:I66"/>
    <mergeCell ref="I83:I85"/>
    <mergeCell ref="I87:I88"/>
    <mergeCell ref="I89:I93"/>
    <mergeCell ref="I96:I98"/>
    <mergeCell ref="I24:I25"/>
    <mergeCell ref="I26:I27"/>
    <mergeCell ref="I29:I30"/>
    <mergeCell ref="I41:I42"/>
    <mergeCell ref="I44:I45"/>
    <mergeCell ref="A89:A93"/>
    <mergeCell ref="A87:A88"/>
    <mergeCell ref="A83:A85"/>
    <mergeCell ref="A41:A42"/>
    <mergeCell ref="A44:A45"/>
    <mergeCell ref="C26:C27"/>
    <mergeCell ref="C28:C30"/>
    <mergeCell ref="C41:C42"/>
    <mergeCell ref="C44:C45"/>
    <mergeCell ref="A15:C15"/>
    <mergeCell ref="C24:C25"/>
    <mergeCell ref="A24:A25"/>
    <mergeCell ref="A26:A27"/>
    <mergeCell ref="A29:A30"/>
  </mergeCells>
  <phoneticPr fontId="21" type="noConversion"/>
  <conditionalFormatting sqref="F6:F10 F12:F15 F124:F138 F51:F66">
    <cfRule type="containsText" dxfId="191" priority="17" operator="containsText" text="cukup">
      <formula>NOT(ISERROR(SEARCH(("cukup"),(F6))))</formula>
    </cfRule>
  </conditionalFormatting>
  <conditionalFormatting sqref="F6:F10 F12:F15 F124:F138 F51:F66">
    <cfRule type="containsText" dxfId="190" priority="18" operator="containsText" text="Sangat Baik">
      <formula>NOT(ISERROR(SEARCH(("Sangat Baik"),(F6))))</formula>
    </cfRule>
  </conditionalFormatting>
  <conditionalFormatting sqref="F6:F10 F12:F15 F124:F138 F51:F66">
    <cfRule type="containsText" dxfId="189" priority="19" operator="containsText" text="Baik">
      <formula>NOT(ISERROR(SEARCH(("Baik"),(F6))))</formula>
    </cfRule>
  </conditionalFormatting>
  <conditionalFormatting sqref="F6:F10 F12:F15 F124:F138 F51:F66">
    <cfRule type="containsText" dxfId="188" priority="20" operator="containsText" text="Kurang">
      <formula>NOT(ISERROR(SEARCH(("Kurang"),(F6))))</formula>
    </cfRule>
  </conditionalFormatting>
  <conditionalFormatting sqref="F6:F10 F12:F15 F124:F138 F51:F66">
    <cfRule type="containsText" dxfId="187" priority="21" operator="containsText" text="Sangat Kurang">
      <formula>NOT(ISERROR(SEARCH(("Sangat Kurang"),(F6))))</formula>
    </cfRule>
  </conditionalFormatting>
  <conditionalFormatting sqref="F16">
    <cfRule type="containsText" dxfId="186" priority="22" operator="containsText" text="cukup">
      <formula>NOT(ISERROR(SEARCH(("cukup"),(F16))))</formula>
    </cfRule>
  </conditionalFormatting>
  <conditionalFormatting sqref="F16">
    <cfRule type="containsText" dxfId="185" priority="23" operator="containsText" text="Sangat Baik">
      <formula>NOT(ISERROR(SEARCH(("Sangat Baik"),(F16))))</formula>
    </cfRule>
  </conditionalFormatting>
  <conditionalFormatting sqref="F16">
    <cfRule type="containsText" dxfId="184" priority="24" operator="containsText" text="Baik">
      <formula>NOT(ISERROR(SEARCH(("Baik"),(F16))))</formula>
    </cfRule>
  </conditionalFormatting>
  <conditionalFormatting sqref="F16">
    <cfRule type="containsText" dxfId="183" priority="25" operator="containsText" text="Kurang">
      <formula>NOT(ISERROR(SEARCH(("Kurang"),(F16))))</formula>
    </cfRule>
  </conditionalFormatting>
  <conditionalFormatting sqref="F16">
    <cfRule type="containsText" dxfId="182" priority="26" operator="containsText" text="Sangat Kurang">
      <formula>NOT(ISERROR(SEARCH(("Sangat Kurang"),(F16))))</formula>
    </cfRule>
  </conditionalFormatting>
  <conditionalFormatting sqref="F16">
    <cfRule type="containsText" dxfId="181" priority="27" operator="containsText" text="Sangat Kurang">
      <formula>NOT(ISERROR(SEARCH(("Sangat Kurang"),(F16))))</formula>
    </cfRule>
  </conditionalFormatting>
  <conditionalFormatting sqref="F17">
    <cfRule type="containsText" dxfId="180" priority="28" operator="containsText" text="cukup">
      <formula>NOT(ISERROR(SEARCH(("cukup"),(F17))))</formula>
    </cfRule>
  </conditionalFormatting>
  <conditionalFormatting sqref="F17">
    <cfRule type="containsText" dxfId="179" priority="29" operator="containsText" text="Sangat Baik">
      <formula>NOT(ISERROR(SEARCH(("Sangat Baik"),(F17))))</formula>
    </cfRule>
  </conditionalFormatting>
  <conditionalFormatting sqref="F17">
    <cfRule type="containsText" dxfId="178" priority="30" operator="containsText" text="Baik">
      <formula>NOT(ISERROR(SEARCH(("Baik"),(F17))))</formula>
    </cfRule>
  </conditionalFormatting>
  <conditionalFormatting sqref="F17">
    <cfRule type="containsText" dxfId="177" priority="31" operator="containsText" text="Kurang">
      <formula>NOT(ISERROR(SEARCH(("Kurang"),(F17))))</formula>
    </cfRule>
  </conditionalFormatting>
  <conditionalFormatting sqref="F17">
    <cfRule type="containsText" dxfId="176" priority="32" operator="containsText" text="Sangat Kurang">
      <formula>NOT(ISERROR(SEARCH(("Sangat Kurang"),(F17))))</formula>
    </cfRule>
  </conditionalFormatting>
  <conditionalFormatting sqref="F17">
    <cfRule type="containsText" dxfId="175" priority="33" operator="containsText" text="Sangat Kurang">
      <formula>NOT(ISERROR(SEARCH(("Sangat Kurang"),(F17))))</formula>
    </cfRule>
  </conditionalFormatting>
  <conditionalFormatting sqref="F18:F21">
    <cfRule type="containsText" dxfId="174" priority="34" operator="containsText" text="cukup">
      <formula>NOT(ISERROR(SEARCH(("cukup"),(F18))))</formula>
    </cfRule>
  </conditionalFormatting>
  <conditionalFormatting sqref="F18:F21">
    <cfRule type="containsText" dxfId="173" priority="35" operator="containsText" text="Sangat Baik">
      <formula>NOT(ISERROR(SEARCH(("Sangat Baik"),(F18))))</formula>
    </cfRule>
  </conditionalFormatting>
  <conditionalFormatting sqref="F18:F21">
    <cfRule type="containsText" dxfId="172" priority="36" operator="containsText" text="Baik">
      <formula>NOT(ISERROR(SEARCH(("Baik"),(F18))))</formula>
    </cfRule>
  </conditionalFormatting>
  <conditionalFormatting sqref="F18:F21">
    <cfRule type="containsText" dxfId="171" priority="37" operator="containsText" text="Kurang">
      <formula>NOT(ISERROR(SEARCH(("Kurang"),(F18))))</formula>
    </cfRule>
  </conditionalFormatting>
  <conditionalFormatting sqref="F18:F21">
    <cfRule type="containsText" dxfId="170" priority="38" operator="containsText" text="Sangat Kurang">
      <formula>NOT(ISERROR(SEARCH(("Sangat Kurang"),(F18))))</formula>
    </cfRule>
  </conditionalFormatting>
  <conditionalFormatting sqref="F18:F21">
    <cfRule type="containsText" dxfId="169" priority="39" operator="containsText" text="Sangat Kurang">
      <formula>NOT(ISERROR(SEARCH(("Sangat Kurang"),(F18))))</formula>
    </cfRule>
  </conditionalFormatting>
  <conditionalFormatting sqref="F25">
    <cfRule type="containsText" dxfId="168" priority="46" operator="containsText" text="cukup">
      <formula>NOT(ISERROR(SEARCH(("cukup"),(F25))))</formula>
    </cfRule>
  </conditionalFormatting>
  <conditionalFormatting sqref="F25">
    <cfRule type="containsText" dxfId="167" priority="47" operator="containsText" text="Sangat Baik">
      <formula>NOT(ISERROR(SEARCH(("Sangat Baik"),(F25))))</formula>
    </cfRule>
  </conditionalFormatting>
  <conditionalFormatting sqref="F25">
    <cfRule type="containsText" dxfId="166" priority="48" operator="containsText" text="Baik">
      <formula>NOT(ISERROR(SEARCH(("Baik"),(F25))))</formula>
    </cfRule>
  </conditionalFormatting>
  <conditionalFormatting sqref="F25">
    <cfRule type="containsText" dxfId="165" priority="49" operator="containsText" text="Kurang">
      <formula>NOT(ISERROR(SEARCH(("Kurang"),(F25))))</formula>
    </cfRule>
  </conditionalFormatting>
  <conditionalFormatting sqref="F25">
    <cfRule type="containsText" dxfId="164" priority="50" operator="containsText" text="Sangat Kurang">
      <formula>NOT(ISERROR(SEARCH(("Sangat Kurang"),(F25))))</formula>
    </cfRule>
  </conditionalFormatting>
  <conditionalFormatting sqref="F25">
    <cfRule type="containsText" dxfId="163" priority="51" operator="containsText" text="Sangat Kurang">
      <formula>NOT(ISERROR(SEARCH(("Sangat Kurang"),(F25))))</formula>
    </cfRule>
  </conditionalFormatting>
  <conditionalFormatting sqref="F26">
    <cfRule type="containsText" dxfId="162" priority="52" operator="containsText" text="cukup">
      <formula>NOT(ISERROR(SEARCH(("cukup"),(F26))))</formula>
    </cfRule>
  </conditionalFormatting>
  <conditionalFormatting sqref="F26">
    <cfRule type="containsText" dxfId="161" priority="53" operator="containsText" text="Sangat Baik">
      <formula>NOT(ISERROR(SEARCH(("Sangat Baik"),(F26))))</formula>
    </cfRule>
  </conditionalFormatting>
  <conditionalFormatting sqref="F26">
    <cfRule type="containsText" dxfId="160" priority="54" operator="containsText" text="Baik">
      <formula>NOT(ISERROR(SEARCH(("Baik"),(F26))))</formula>
    </cfRule>
  </conditionalFormatting>
  <conditionalFormatting sqref="F26">
    <cfRule type="containsText" dxfId="159" priority="55" operator="containsText" text="Kurang">
      <formula>NOT(ISERROR(SEARCH(("Kurang"),(F26))))</formula>
    </cfRule>
  </conditionalFormatting>
  <conditionalFormatting sqref="F26">
    <cfRule type="containsText" dxfId="158" priority="56" operator="containsText" text="Sangat Kurang">
      <formula>NOT(ISERROR(SEARCH(("Sangat Kurang"),(F26))))</formula>
    </cfRule>
  </conditionalFormatting>
  <conditionalFormatting sqref="F26">
    <cfRule type="containsText" dxfId="157" priority="57" operator="containsText" text="Sangat Kurang">
      <formula>NOT(ISERROR(SEARCH(("Sangat Kurang"),(F26))))</formula>
    </cfRule>
  </conditionalFormatting>
  <conditionalFormatting sqref="F27">
    <cfRule type="containsText" dxfId="156" priority="58" operator="containsText" text="cukup">
      <formula>NOT(ISERROR(SEARCH(("cukup"),(F27))))</formula>
    </cfRule>
  </conditionalFormatting>
  <conditionalFormatting sqref="F27">
    <cfRule type="containsText" dxfId="155" priority="59" operator="containsText" text="Sangat Baik">
      <formula>NOT(ISERROR(SEARCH(("Sangat Baik"),(F27))))</formula>
    </cfRule>
  </conditionalFormatting>
  <conditionalFormatting sqref="F27">
    <cfRule type="containsText" dxfId="154" priority="60" operator="containsText" text="Baik">
      <formula>NOT(ISERROR(SEARCH(("Baik"),(F27))))</formula>
    </cfRule>
  </conditionalFormatting>
  <conditionalFormatting sqref="F27">
    <cfRule type="containsText" dxfId="153" priority="61" operator="containsText" text="Kurang">
      <formula>NOT(ISERROR(SEARCH(("Kurang"),(F27))))</formula>
    </cfRule>
  </conditionalFormatting>
  <conditionalFormatting sqref="F27">
    <cfRule type="containsText" dxfId="152" priority="62" operator="containsText" text="Sangat Kurang">
      <formula>NOT(ISERROR(SEARCH(("Sangat Kurang"),(F27))))</formula>
    </cfRule>
  </conditionalFormatting>
  <conditionalFormatting sqref="F27">
    <cfRule type="containsText" dxfId="151" priority="63" operator="containsText" text="Sangat Kurang">
      <formula>NOT(ISERROR(SEARCH(("Sangat Kurang"),(F27))))</formula>
    </cfRule>
  </conditionalFormatting>
  <conditionalFormatting sqref="F28">
    <cfRule type="containsText" dxfId="150" priority="64" operator="containsText" text="cukup">
      <formula>NOT(ISERROR(SEARCH(("cukup"),(F28))))</formula>
    </cfRule>
  </conditionalFormatting>
  <conditionalFormatting sqref="F28">
    <cfRule type="containsText" dxfId="149" priority="65" operator="containsText" text="Sangat Baik">
      <formula>NOT(ISERROR(SEARCH(("Sangat Baik"),(F28))))</formula>
    </cfRule>
  </conditionalFormatting>
  <conditionalFormatting sqref="F28">
    <cfRule type="containsText" dxfId="148" priority="66" operator="containsText" text="Baik">
      <formula>NOT(ISERROR(SEARCH(("Baik"),(F28))))</formula>
    </cfRule>
  </conditionalFormatting>
  <conditionalFormatting sqref="F28">
    <cfRule type="containsText" dxfId="147" priority="67" operator="containsText" text="Kurang">
      <formula>NOT(ISERROR(SEARCH(("Kurang"),(F28))))</formula>
    </cfRule>
  </conditionalFormatting>
  <conditionalFormatting sqref="F28">
    <cfRule type="containsText" dxfId="146" priority="68" operator="containsText" text="Sangat Kurang">
      <formula>NOT(ISERROR(SEARCH(("Sangat Kurang"),(F28))))</formula>
    </cfRule>
  </conditionalFormatting>
  <conditionalFormatting sqref="F28">
    <cfRule type="containsText" dxfId="145" priority="69" operator="containsText" text="Sangat Kurang">
      <formula>NOT(ISERROR(SEARCH(("Sangat Kurang"),(F28))))</formula>
    </cfRule>
  </conditionalFormatting>
  <conditionalFormatting sqref="F29">
    <cfRule type="containsText" dxfId="144" priority="70" operator="containsText" text="cukup">
      <formula>NOT(ISERROR(SEARCH(("cukup"),(F29))))</formula>
    </cfRule>
  </conditionalFormatting>
  <conditionalFormatting sqref="F29">
    <cfRule type="containsText" dxfId="143" priority="71" operator="containsText" text="Sangat Baik">
      <formula>NOT(ISERROR(SEARCH(("Sangat Baik"),(F29))))</formula>
    </cfRule>
  </conditionalFormatting>
  <conditionalFormatting sqref="F29">
    <cfRule type="containsText" dxfId="142" priority="72" operator="containsText" text="Baik">
      <formula>NOT(ISERROR(SEARCH(("Baik"),(F29))))</formula>
    </cfRule>
  </conditionalFormatting>
  <conditionalFormatting sqref="F29">
    <cfRule type="containsText" dxfId="141" priority="73" operator="containsText" text="Kurang">
      <formula>NOT(ISERROR(SEARCH(("Kurang"),(F29))))</formula>
    </cfRule>
  </conditionalFormatting>
  <conditionalFormatting sqref="F29">
    <cfRule type="containsText" dxfId="140" priority="74" operator="containsText" text="Sangat Kurang">
      <formula>NOT(ISERROR(SEARCH(("Sangat Kurang"),(F29))))</formula>
    </cfRule>
  </conditionalFormatting>
  <conditionalFormatting sqref="F29">
    <cfRule type="containsText" dxfId="139" priority="75" operator="containsText" text="Sangat Kurang">
      <formula>NOT(ISERROR(SEARCH(("Sangat Kurang"),(F29))))</formula>
    </cfRule>
  </conditionalFormatting>
  <conditionalFormatting sqref="F30">
    <cfRule type="containsText" dxfId="138" priority="76" operator="containsText" text="cukup">
      <formula>NOT(ISERROR(SEARCH(("cukup"),(F30))))</formula>
    </cfRule>
  </conditionalFormatting>
  <conditionalFormatting sqref="F30">
    <cfRule type="containsText" dxfId="137" priority="77" operator="containsText" text="Sangat Baik">
      <formula>NOT(ISERROR(SEARCH(("Sangat Baik"),(F30))))</formula>
    </cfRule>
  </conditionalFormatting>
  <conditionalFormatting sqref="F30">
    <cfRule type="containsText" dxfId="136" priority="78" operator="containsText" text="Baik">
      <formula>NOT(ISERROR(SEARCH(("Baik"),(F30))))</formula>
    </cfRule>
  </conditionalFormatting>
  <conditionalFormatting sqref="F30">
    <cfRule type="containsText" dxfId="135" priority="79" operator="containsText" text="Kurang">
      <formula>NOT(ISERROR(SEARCH(("Kurang"),(F30))))</formula>
    </cfRule>
  </conditionalFormatting>
  <conditionalFormatting sqref="F30">
    <cfRule type="containsText" dxfId="134" priority="80" operator="containsText" text="Sangat Kurang">
      <formula>NOT(ISERROR(SEARCH(("Sangat Kurang"),(F30))))</formula>
    </cfRule>
  </conditionalFormatting>
  <conditionalFormatting sqref="F30">
    <cfRule type="containsText" dxfId="133" priority="81" operator="containsText" text="Sangat Kurang">
      <formula>NOT(ISERROR(SEARCH(("Sangat Kurang"),(F30))))</formula>
    </cfRule>
  </conditionalFormatting>
  <conditionalFormatting sqref="F31:F35 F38:F47">
    <cfRule type="containsText" dxfId="132" priority="82" operator="containsText" text="cukup">
      <formula>NOT(ISERROR(SEARCH(("cukup"),(F31))))</formula>
    </cfRule>
  </conditionalFormatting>
  <conditionalFormatting sqref="F31:F35 F38:F47">
    <cfRule type="containsText" dxfId="131" priority="83" operator="containsText" text="Sangat Baik">
      <formula>NOT(ISERROR(SEARCH(("Sangat Baik"),(F31))))</formula>
    </cfRule>
  </conditionalFormatting>
  <conditionalFormatting sqref="F31:F35 F38:F47">
    <cfRule type="containsText" dxfId="130" priority="84" operator="containsText" text="Baik">
      <formula>NOT(ISERROR(SEARCH(("Baik"),(F31))))</formula>
    </cfRule>
  </conditionalFormatting>
  <conditionalFormatting sqref="F31:F35 F38:F47">
    <cfRule type="containsText" dxfId="129" priority="85" operator="containsText" text="Kurang">
      <formula>NOT(ISERROR(SEARCH(("Kurang"),(F31))))</formula>
    </cfRule>
  </conditionalFormatting>
  <conditionalFormatting sqref="F31:F35 F38:F47">
    <cfRule type="containsText" dxfId="128" priority="86" operator="containsText" text="Sangat Kurang">
      <formula>NOT(ISERROR(SEARCH(("Sangat Kurang"),(F31))))</formula>
    </cfRule>
  </conditionalFormatting>
  <conditionalFormatting sqref="F31:F35 F38:F47">
    <cfRule type="containsText" dxfId="127" priority="87" operator="containsText" text="Sangat Kurang">
      <formula>NOT(ISERROR(SEARCH(("Sangat Kurang"),(F31))))</formula>
    </cfRule>
  </conditionalFormatting>
  <conditionalFormatting sqref="F72:F78 F81">
    <cfRule type="containsText" dxfId="126" priority="100" operator="containsText" text="cukup">
      <formula>NOT(ISERROR(SEARCH(("cukup"),(F72))))</formula>
    </cfRule>
  </conditionalFormatting>
  <conditionalFormatting sqref="F72:F78 F81">
    <cfRule type="containsText" dxfId="125" priority="101" operator="containsText" text="Sangat Baik">
      <formula>NOT(ISERROR(SEARCH(("Sangat Baik"),(F72))))</formula>
    </cfRule>
  </conditionalFormatting>
  <conditionalFormatting sqref="F72:F78 F81">
    <cfRule type="containsText" dxfId="124" priority="102" operator="containsText" text="Baik">
      <formula>NOT(ISERROR(SEARCH(("Baik"),(F72))))</formula>
    </cfRule>
  </conditionalFormatting>
  <conditionalFormatting sqref="F72:F78 F81">
    <cfRule type="containsText" dxfId="123" priority="103" operator="containsText" text="Kurang">
      <formula>NOT(ISERROR(SEARCH(("Kurang"),(F72))))</formula>
    </cfRule>
  </conditionalFormatting>
  <conditionalFormatting sqref="F72:F78 F81">
    <cfRule type="containsText" dxfId="122" priority="104" operator="containsText" text="Sangat Kurang">
      <formula>NOT(ISERROR(SEARCH(("Sangat Kurang"),(F72))))</formula>
    </cfRule>
  </conditionalFormatting>
  <conditionalFormatting sqref="F72:F78 F81">
    <cfRule type="containsText" dxfId="121" priority="105" operator="containsText" text="Sangat Kurang">
      <formula>NOT(ISERROR(SEARCH(("Sangat Kurang"),(F72))))</formula>
    </cfRule>
  </conditionalFormatting>
  <conditionalFormatting sqref="F83:F85">
    <cfRule type="containsText" dxfId="120" priority="106" operator="containsText" text="cukup">
      <formula>NOT(ISERROR(SEARCH(("cukup"),(F83))))</formula>
    </cfRule>
  </conditionalFormatting>
  <conditionalFormatting sqref="F83:F85">
    <cfRule type="containsText" dxfId="119" priority="107" operator="containsText" text="Sangat Baik">
      <formula>NOT(ISERROR(SEARCH(("Sangat Baik"),(F83))))</formula>
    </cfRule>
  </conditionalFormatting>
  <conditionalFormatting sqref="F83:F85">
    <cfRule type="containsText" dxfId="118" priority="108" operator="containsText" text="Baik">
      <formula>NOT(ISERROR(SEARCH(("Baik"),(F83))))</formula>
    </cfRule>
  </conditionalFormatting>
  <conditionalFormatting sqref="F83:F85">
    <cfRule type="containsText" dxfId="117" priority="109" operator="containsText" text="Kurang">
      <formula>NOT(ISERROR(SEARCH(("Kurang"),(F83))))</formula>
    </cfRule>
  </conditionalFormatting>
  <conditionalFormatting sqref="F83:F85">
    <cfRule type="containsText" dxfId="116" priority="110" operator="containsText" text="Sangat Kurang">
      <formula>NOT(ISERROR(SEARCH(("Sangat Kurang"),(F83))))</formula>
    </cfRule>
  </conditionalFormatting>
  <conditionalFormatting sqref="F83:F85">
    <cfRule type="containsText" dxfId="115" priority="111" operator="containsText" text="Sangat Kurang">
      <formula>NOT(ISERROR(SEARCH(("Sangat Kurang"),(F83))))</formula>
    </cfRule>
  </conditionalFormatting>
  <conditionalFormatting sqref="F86:F102">
    <cfRule type="containsText" dxfId="114" priority="112" operator="containsText" text="cukup">
      <formula>NOT(ISERROR(SEARCH(("cukup"),(F86))))</formula>
    </cfRule>
  </conditionalFormatting>
  <conditionalFormatting sqref="F86:F102">
    <cfRule type="containsText" dxfId="113" priority="113" operator="containsText" text="Sangat Baik">
      <formula>NOT(ISERROR(SEARCH(("Sangat Baik"),(F86))))</formula>
    </cfRule>
  </conditionalFormatting>
  <conditionalFormatting sqref="F86:F102">
    <cfRule type="containsText" dxfId="112" priority="114" operator="containsText" text="Baik">
      <formula>NOT(ISERROR(SEARCH(("Baik"),(F86))))</formula>
    </cfRule>
  </conditionalFormatting>
  <conditionalFormatting sqref="F86:F102">
    <cfRule type="containsText" dxfId="111" priority="115" operator="containsText" text="Kurang">
      <formula>NOT(ISERROR(SEARCH(("Kurang"),(F86))))</formula>
    </cfRule>
  </conditionalFormatting>
  <conditionalFormatting sqref="F86:F102">
    <cfRule type="containsText" dxfId="110" priority="116" operator="containsText" text="Sangat Kurang">
      <formula>NOT(ISERROR(SEARCH(("Sangat Kurang"),(F86))))</formula>
    </cfRule>
  </conditionalFormatting>
  <conditionalFormatting sqref="F86:F102">
    <cfRule type="containsText" dxfId="109" priority="117" operator="containsText" text="Sangat Kurang">
      <formula>NOT(ISERROR(SEARCH(("Sangat Kurang"),(F86))))</formula>
    </cfRule>
  </conditionalFormatting>
  <conditionalFormatting sqref="F108:F109">
    <cfRule type="containsText" dxfId="108" priority="118" operator="containsText" text="cukup">
      <formula>NOT(ISERROR(SEARCH(("cukup"),(F108))))</formula>
    </cfRule>
  </conditionalFormatting>
  <conditionalFormatting sqref="F108:F109">
    <cfRule type="containsText" dxfId="107" priority="119" operator="containsText" text="Sangat Baik">
      <formula>NOT(ISERROR(SEARCH(("Sangat Baik"),(F108))))</formula>
    </cfRule>
  </conditionalFormatting>
  <conditionalFormatting sqref="F108:F109">
    <cfRule type="containsText" dxfId="106" priority="120" operator="containsText" text="Baik">
      <formula>NOT(ISERROR(SEARCH(("Baik"),(F108))))</formula>
    </cfRule>
  </conditionalFormatting>
  <conditionalFormatting sqref="F108:F109">
    <cfRule type="containsText" dxfId="105" priority="121" operator="containsText" text="Kurang">
      <formula>NOT(ISERROR(SEARCH(("Kurang"),(F108))))</formula>
    </cfRule>
  </conditionalFormatting>
  <conditionalFormatting sqref="F108:F109">
    <cfRule type="containsText" dxfId="104" priority="122" operator="containsText" text="Sangat Kurang">
      <formula>NOT(ISERROR(SEARCH(("Sangat Kurang"),(F108))))</formula>
    </cfRule>
  </conditionalFormatting>
  <conditionalFormatting sqref="F108:F109">
    <cfRule type="containsText" dxfId="103" priority="123" operator="containsText" text="Sangat Kurang">
      <formula>NOT(ISERROR(SEARCH(("Sangat Kurang"),(F108))))</formula>
    </cfRule>
  </conditionalFormatting>
  <conditionalFormatting sqref="F116:F117">
    <cfRule type="containsText" dxfId="102" priority="124" operator="containsText" text="cukup">
      <formula>NOT(ISERROR(SEARCH(("cukup"),(F116))))</formula>
    </cfRule>
  </conditionalFormatting>
  <conditionalFormatting sqref="F116:F117">
    <cfRule type="containsText" dxfId="101" priority="125" operator="containsText" text="Sangat Baik">
      <formula>NOT(ISERROR(SEARCH(("Sangat Baik"),(F116))))</formula>
    </cfRule>
  </conditionalFormatting>
  <conditionalFormatting sqref="F116:F117">
    <cfRule type="containsText" dxfId="100" priority="126" operator="containsText" text="Baik">
      <formula>NOT(ISERROR(SEARCH(("Baik"),(F116))))</formula>
    </cfRule>
  </conditionalFormatting>
  <conditionalFormatting sqref="F116:F117">
    <cfRule type="containsText" dxfId="99" priority="127" operator="containsText" text="Kurang">
      <formula>NOT(ISERROR(SEARCH(("Kurang"),(F116))))</formula>
    </cfRule>
  </conditionalFormatting>
  <conditionalFormatting sqref="F116:F117">
    <cfRule type="containsText" dxfId="98" priority="128" operator="containsText" text="Sangat Kurang">
      <formula>NOT(ISERROR(SEARCH(("Sangat Kurang"),(F116))))</formula>
    </cfRule>
  </conditionalFormatting>
  <conditionalFormatting sqref="F116:F117">
    <cfRule type="containsText" dxfId="97" priority="129" operator="containsText" text="Sangat Kurang">
      <formula>NOT(ISERROR(SEARCH(("Sangat Kurang"),(F116))))</formula>
    </cfRule>
  </conditionalFormatting>
  <conditionalFormatting sqref="F141">
    <cfRule type="containsText" dxfId="96" priority="130" operator="containsText" text="cukup">
      <formula>NOT(ISERROR(SEARCH(("cukup"),(F141))))</formula>
    </cfRule>
  </conditionalFormatting>
  <conditionalFormatting sqref="F141">
    <cfRule type="containsText" dxfId="95" priority="131" operator="containsText" text="Sangat Baik">
      <formula>NOT(ISERROR(SEARCH(("Sangat Baik"),(F141))))</formula>
    </cfRule>
  </conditionalFormatting>
  <conditionalFormatting sqref="F141">
    <cfRule type="containsText" dxfId="94" priority="132" operator="containsText" text="Baik">
      <formula>NOT(ISERROR(SEARCH(("Baik"),(F141))))</formula>
    </cfRule>
  </conditionalFormatting>
  <conditionalFormatting sqref="F141">
    <cfRule type="containsText" dxfId="93" priority="133" operator="containsText" text="Kurang">
      <formula>NOT(ISERROR(SEARCH(("Kurang"),(F141))))</formula>
    </cfRule>
  </conditionalFormatting>
  <conditionalFormatting sqref="F141">
    <cfRule type="containsText" dxfId="92" priority="134" operator="containsText" text="Sangat Kurang">
      <formula>NOT(ISERROR(SEARCH(("Sangat Kurang"),(F141))))</formula>
    </cfRule>
  </conditionalFormatting>
  <conditionalFormatting sqref="F141">
    <cfRule type="containsText" dxfId="91" priority="135" operator="containsText" text="Sangat Kurang">
      <formula>NOT(ISERROR(SEARCH(("Sangat Kurang"),(F141))))</formula>
    </cfRule>
  </conditionalFormatting>
  <conditionalFormatting sqref="F144:F147">
    <cfRule type="containsText" dxfId="90" priority="136" operator="containsText" text="cukup">
      <formula>NOT(ISERROR(SEARCH(("cukup"),(F144))))</formula>
    </cfRule>
  </conditionalFormatting>
  <conditionalFormatting sqref="F144:F147">
    <cfRule type="containsText" dxfId="89" priority="137" operator="containsText" text="Sangat Baik">
      <formula>NOT(ISERROR(SEARCH(("Sangat Baik"),(F144))))</formula>
    </cfRule>
  </conditionalFormatting>
  <conditionalFormatting sqref="F144:F147">
    <cfRule type="containsText" dxfId="88" priority="138" operator="containsText" text="Baik">
      <formula>NOT(ISERROR(SEARCH(("Baik"),(F144))))</formula>
    </cfRule>
  </conditionalFormatting>
  <conditionalFormatting sqref="F144:F147">
    <cfRule type="containsText" dxfId="87" priority="139" operator="containsText" text="Kurang">
      <formula>NOT(ISERROR(SEARCH(("Kurang"),(F144))))</formula>
    </cfRule>
  </conditionalFormatting>
  <conditionalFormatting sqref="F144:F147">
    <cfRule type="containsText" dxfId="86" priority="140" operator="containsText" text="Sangat Kurang">
      <formula>NOT(ISERROR(SEARCH(("Sangat Kurang"),(F144))))</formula>
    </cfRule>
  </conditionalFormatting>
  <conditionalFormatting sqref="F144:F147">
    <cfRule type="containsText" dxfId="85" priority="141" operator="containsText" text="Sangat Kurang">
      <formula>NOT(ISERROR(SEARCH(("Sangat Kurang"),(F144))))</formula>
    </cfRule>
  </conditionalFormatting>
  <conditionalFormatting sqref="F36">
    <cfRule type="containsText" dxfId="84" priority="142" operator="containsText" text="cukup">
      <formula>NOT(ISERROR(SEARCH(("cukup"),(F36))))</formula>
    </cfRule>
  </conditionalFormatting>
  <conditionalFormatting sqref="F36">
    <cfRule type="containsText" dxfId="83" priority="143" operator="containsText" text="Sangat Baik">
      <formula>NOT(ISERROR(SEARCH(("Sangat Baik"),(F36))))</formula>
    </cfRule>
  </conditionalFormatting>
  <conditionalFormatting sqref="F36">
    <cfRule type="containsText" dxfId="82" priority="144" operator="containsText" text="Baik">
      <formula>NOT(ISERROR(SEARCH(("Baik"),(F36))))</formula>
    </cfRule>
  </conditionalFormatting>
  <conditionalFormatting sqref="F36">
    <cfRule type="containsText" dxfId="81" priority="145" operator="containsText" text="Kurang">
      <formula>NOT(ISERROR(SEARCH(("Kurang"),(F36))))</formula>
    </cfRule>
  </conditionalFormatting>
  <conditionalFormatting sqref="F36">
    <cfRule type="containsText" dxfId="80" priority="146" operator="containsText" text="Sangat Kurang">
      <formula>NOT(ISERROR(SEARCH(("Sangat Kurang"),(F36))))</formula>
    </cfRule>
  </conditionalFormatting>
  <conditionalFormatting sqref="F36">
    <cfRule type="containsText" dxfId="79" priority="147" operator="containsText" text="Sangat Kurang">
      <formula>NOT(ISERROR(SEARCH(("Sangat Kurang"),(F36))))</formula>
    </cfRule>
  </conditionalFormatting>
  <conditionalFormatting sqref="F68">
    <cfRule type="containsText" dxfId="78" priority="148" operator="containsText" text="cukup">
      <formula>NOT(ISERROR(SEARCH(("cukup"),(F68))))</formula>
    </cfRule>
  </conditionalFormatting>
  <conditionalFormatting sqref="F68">
    <cfRule type="containsText" dxfId="77" priority="149" operator="containsText" text="Sangat Baik">
      <formula>NOT(ISERROR(SEARCH(("Sangat Baik"),(F68))))</formula>
    </cfRule>
  </conditionalFormatting>
  <conditionalFormatting sqref="F68">
    <cfRule type="containsText" dxfId="76" priority="150" operator="containsText" text="Baik">
      <formula>NOT(ISERROR(SEARCH(("Baik"),(F68))))</formula>
    </cfRule>
  </conditionalFormatting>
  <conditionalFormatting sqref="F68">
    <cfRule type="containsText" dxfId="75" priority="151" operator="containsText" text="Kurang">
      <formula>NOT(ISERROR(SEARCH(("Kurang"),(F68))))</formula>
    </cfRule>
  </conditionalFormatting>
  <conditionalFormatting sqref="F68">
    <cfRule type="containsText" dxfId="74" priority="152" operator="containsText" text="Sangat Kurang">
      <formula>NOT(ISERROR(SEARCH(("Sangat Kurang"),(F68))))</formula>
    </cfRule>
  </conditionalFormatting>
  <conditionalFormatting sqref="F68">
    <cfRule type="containsText" dxfId="73" priority="153" operator="containsText" text="Sangat Kurang">
      <formula>NOT(ISERROR(SEARCH(("Sangat Kurang"),(F68))))</formula>
    </cfRule>
  </conditionalFormatting>
  <conditionalFormatting sqref="F79">
    <cfRule type="containsText" dxfId="72" priority="154" operator="containsText" text="cukup">
      <formula>NOT(ISERROR(SEARCH(("cukup"),(F79))))</formula>
    </cfRule>
  </conditionalFormatting>
  <conditionalFormatting sqref="F79">
    <cfRule type="containsText" dxfId="71" priority="155" operator="containsText" text="Sangat Baik">
      <formula>NOT(ISERROR(SEARCH(("Sangat Baik"),(F79))))</formula>
    </cfRule>
  </conditionalFormatting>
  <conditionalFormatting sqref="F79">
    <cfRule type="containsText" dxfId="70" priority="156" operator="containsText" text="Baik">
      <formula>NOT(ISERROR(SEARCH(("Baik"),(F79))))</formula>
    </cfRule>
  </conditionalFormatting>
  <conditionalFormatting sqref="F79">
    <cfRule type="containsText" dxfId="69" priority="157" operator="containsText" text="Kurang">
      <formula>NOT(ISERROR(SEARCH(("Kurang"),(F79))))</formula>
    </cfRule>
  </conditionalFormatting>
  <conditionalFormatting sqref="F79">
    <cfRule type="containsText" dxfId="68" priority="158" operator="containsText" text="Sangat Kurang">
      <formula>NOT(ISERROR(SEARCH(("Sangat Kurang"),(F79))))</formula>
    </cfRule>
  </conditionalFormatting>
  <conditionalFormatting sqref="F79">
    <cfRule type="containsText" dxfId="67" priority="159" operator="containsText" text="Sangat Kurang">
      <formula>NOT(ISERROR(SEARCH(("Sangat Kurang"),(F79))))</formula>
    </cfRule>
  </conditionalFormatting>
  <conditionalFormatting sqref="F104">
    <cfRule type="containsText" dxfId="66" priority="160" operator="containsText" text="cukup">
      <formula>NOT(ISERROR(SEARCH(("cukup"),(F104))))</formula>
    </cfRule>
  </conditionalFormatting>
  <conditionalFormatting sqref="F104">
    <cfRule type="containsText" dxfId="65" priority="161" operator="containsText" text="Sangat Baik">
      <formula>NOT(ISERROR(SEARCH(("Sangat Baik"),(F104))))</formula>
    </cfRule>
  </conditionalFormatting>
  <conditionalFormatting sqref="F104">
    <cfRule type="containsText" dxfId="64" priority="162" operator="containsText" text="Baik">
      <formula>NOT(ISERROR(SEARCH(("Baik"),(F104))))</formula>
    </cfRule>
  </conditionalFormatting>
  <conditionalFormatting sqref="F104">
    <cfRule type="containsText" dxfId="63" priority="163" operator="containsText" text="Kurang">
      <formula>NOT(ISERROR(SEARCH(("Kurang"),(F104))))</formula>
    </cfRule>
  </conditionalFormatting>
  <conditionalFormatting sqref="F104">
    <cfRule type="containsText" dxfId="62" priority="164" operator="containsText" text="Sangat Kurang">
      <formula>NOT(ISERROR(SEARCH(("Sangat Kurang"),(F104))))</formula>
    </cfRule>
  </conditionalFormatting>
  <conditionalFormatting sqref="F104">
    <cfRule type="containsText" dxfId="61" priority="165" operator="containsText" text="Sangat Kurang">
      <formula>NOT(ISERROR(SEARCH(("Sangat Kurang"),(F104))))</formula>
    </cfRule>
  </conditionalFormatting>
  <conditionalFormatting sqref="F111">
    <cfRule type="containsText" dxfId="60" priority="166" operator="containsText" text="cukup">
      <formula>NOT(ISERROR(SEARCH(("cukup"),(F111))))</formula>
    </cfRule>
  </conditionalFormatting>
  <conditionalFormatting sqref="F111">
    <cfRule type="containsText" dxfId="59" priority="167" operator="containsText" text="Sangat Baik">
      <formula>NOT(ISERROR(SEARCH(("Sangat Baik"),(F111))))</formula>
    </cfRule>
  </conditionalFormatting>
  <conditionalFormatting sqref="F111">
    <cfRule type="containsText" dxfId="58" priority="168" operator="containsText" text="Baik">
      <formula>NOT(ISERROR(SEARCH(("Baik"),(F111))))</formula>
    </cfRule>
  </conditionalFormatting>
  <conditionalFormatting sqref="F111">
    <cfRule type="containsText" dxfId="57" priority="169" operator="containsText" text="Kurang">
      <formula>NOT(ISERROR(SEARCH(("Kurang"),(F111))))</formula>
    </cfRule>
  </conditionalFormatting>
  <conditionalFormatting sqref="F111">
    <cfRule type="containsText" dxfId="56" priority="170" operator="containsText" text="Sangat Kurang">
      <formula>NOT(ISERROR(SEARCH(("Sangat Kurang"),(F111))))</formula>
    </cfRule>
  </conditionalFormatting>
  <conditionalFormatting sqref="F111">
    <cfRule type="containsText" dxfId="55" priority="171" operator="containsText" text="Sangat Kurang">
      <formula>NOT(ISERROR(SEARCH(("Sangat Kurang"),(F111))))</formula>
    </cfRule>
  </conditionalFormatting>
  <conditionalFormatting sqref="F119">
    <cfRule type="containsText" dxfId="54" priority="172" operator="containsText" text="cukup">
      <formula>NOT(ISERROR(SEARCH(("cukup"),(F119))))</formula>
    </cfRule>
  </conditionalFormatting>
  <conditionalFormatting sqref="F119">
    <cfRule type="containsText" dxfId="53" priority="173" operator="containsText" text="Sangat Baik">
      <formula>NOT(ISERROR(SEARCH(("Sangat Baik"),(F119))))</formula>
    </cfRule>
  </conditionalFormatting>
  <conditionalFormatting sqref="F119">
    <cfRule type="containsText" dxfId="52" priority="174" operator="containsText" text="Baik">
      <formula>NOT(ISERROR(SEARCH(("Baik"),(F119))))</formula>
    </cfRule>
  </conditionalFormatting>
  <conditionalFormatting sqref="F119">
    <cfRule type="containsText" dxfId="51" priority="175" operator="containsText" text="Kurang">
      <formula>NOT(ISERROR(SEARCH(("Kurang"),(F119))))</formula>
    </cfRule>
  </conditionalFormatting>
  <conditionalFormatting sqref="F119">
    <cfRule type="containsText" dxfId="50" priority="176" operator="containsText" text="Sangat Kurang">
      <formula>NOT(ISERROR(SEARCH(("Sangat Kurang"),(F119))))</formula>
    </cfRule>
  </conditionalFormatting>
  <conditionalFormatting sqref="F119">
    <cfRule type="containsText" dxfId="49" priority="177" operator="containsText" text="Sangat Kurang">
      <formula>NOT(ISERROR(SEARCH(("Sangat Kurang"),(F119))))</formula>
    </cfRule>
  </conditionalFormatting>
  <conditionalFormatting sqref="F139">
    <cfRule type="containsText" dxfId="48" priority="178" operator="containsText" text="cukup">
      <formula>NOT(ISERROR(SEARCH(("cukup"),(F139))))</formula>
    </cfRule>
  </conditionalFormatting>
  <conditionalFormatting sqref="F139">
    <cfRule type="containsText" dxfId="47" priority="179" operator="containsText" text="Sangat Baik">
      <formula>NOT(ISERROR(SEARCH(("Sangat Baik"),(F139))))</formula>
    </cfRule>
  </conditionalFormatting>
  <conditionalFormatting sqref="F139">
    <cfRule type="containsText" dxfId="46" priority="180" operator="containsText" text="Baik">
      <formula>NOT(ISERROR(SEARCH(("Baik"),(F139))))</formula>
    </cfRule>
  </conditionalFormatting>
  <conditionalFormatting sqref="F139">
    <cfRule type="containsText" dxfId="45" priority="181" operator="containsText" text="Kurang">
      <formula>NOT(ISERROR(SEARCH(("Kurang"),(F139))))</formula>
    </cfRule>
  </conditionalFormatting>
  <conditionalFormatting sqref="F139">
    <cfRule type="containsText" dxfId="44" priority="182" operator="containsText" text="Sangat Kurang">
      <formula>NOT(ISERROR(SEARCH(("Sangat Kurang"),(F139))))</formula>
    </cfRule>
  </conditionalFormatting>
  <conditionalFormatting sqref="F139">
    <cfRule type="containsText" dxfId="43" priority="183" operator="containsText" text="Sangat Kurang">
      <formula>NOT(ISERROR(SEARCH(("Sangat Kurang"),(F139))))</formula>
    </cfRule>
  </conditionalFormatting>
  <conditionalFormatting sqref="F149">
    <cfRule type="containsText" dxfId="42" priority="184" operator="containsText" text="cukup">
      <formula>NOT(ISERROR(SEARCH(("cukup"),(F149))))</formula>
    </cfRule>
  </conditionalFormatting>
  <conditionalFormatting sqref="F149">
    <cfRule type="containsText" dxfId="41" priority="185" operator="containsText" text="Sangat Baik">
      <formula>NOT(ISERROR(SEARCH(("Sangat Baik"),(F149))))</formula>
    </cfRule>
  </conditionalFormatting>
  <conditionalFormatting sqref="F149">
    <cfRule type="containsText" dxfId="40" priority="186" operator="containsText" text="Baik">
      <formula>NOT(ISERROR(SEARCH(("Baik"),(F149))))</formula>
    </cfRule>
  </conditionalFormatting>
  <conditionalFormatting sqref="F149">
    <cfRule type="containsText" dxfId="39" priority="187" operator="containsText" text="Kurang">
      <formula>NOT(ISERROR(SEARCH(("Kurang"),(F149))))</formula>
    </cfRule>
  </conditionalFormatting>
  <conditionalFormatting sqref="F149">
    <cfRule type="containsText" dxfId="38" priority="188" operator="containsText" text="Sangat Kurang">
      <formula>NOT(ISERROR(SEARCH(("Sangat Kurang"),(F149))))</formula>
    </cfRule>
  </conditionalFormatting>
  <conditionalFormatting sqref="F149">
    <cfRule type="containsText" dxfId="37" priority="189" operator="containsText" text="Sangat Kurang">
      <formula>NOT(ISERROR(SEARCH(("Sangat Kurang"),(F149))))</formula>
    </cfRule>
  </conditionalFormatting>
  <conditionalFormatting sqref="F11">
    <cfRule type="containsText" dxfId="36" priority="190" operator="containsText" text="cukup">
      <formula>NOT(ISERROR(SEARCH(("cukup"),(F11))))</formula>
    </cfRule>
  </conditionalFormatting>
  <conditionalFormatting sqref="F11">
    <cfRule type="containsText" dxfId="35" priority="191" operator="containsText" text="Sangat Baik">
      <formula>NOT(ISERROR(SEARCH(("Sangat Baik"),(F11))))</formula>
    </cfRule>
  </conditionalFormatting>
  <conditionalFormatting sqref="F11">
    <cfRule type="containsText" dxfId="34" priority="192" operator="containsText" text="Baik">
      <formula>NOT(ISERROR(SEARCH(("Baik"),(F11))))</formula>
    </cfRule>
  </conditionalFormatting>
  <conditionalFormatting sqref="F11">
    <cfRule type="containsText" dxfId="33" priority="193" operator="containsText" text="Kurang">
      <formula>NOT(ISERROR(SEARCH(("Kurang"),(F11))))</formula>
    </cfRule>
  </conditionalFormatting>
  <conditionalFormatting sqref="F11">
    <cfRule type="containsText" dxfId="32" priority="194" operator="containsText" text="Sangat Kurang">
      <formula>NOT(ISERROR(SEARCH(("Sangat Kurang"),(F11))))</formula>
    </cfRule>
  </conditionalFormatting>
  <conditionalFormatting sqref="F153:F155">
    <cfRule type="containsText" dxfId="31" priority="195" operator="containsText" text="cukup">
      <formula>NOT(ISERROR(SEARCH(("cukup"),(F153))))</formula>
    </cfRule>
  </conditionalFormatting>
  <conditionalFormatting sqref="F153:F155">
    <cfRule type="containsText" dxfId="30" priority="196" operator="containsText" text="Sangat Baik">
      <formula>NOT(ISERROR(SEARCH(("Sangat Baik"),(F153))))</formula>
    </cfRule>
  </conditionalFormatting>
  <conditionalFormatting sqref="F153:F155">
    <cfRule type="containsText" dxfId="29" priority="197" operator="containsText" text="Baik">
      <formula>NOT(ISERROR(SEARCH(("Baik"),(F153))))</formula>
    </cfRule>
  </conditionalFormatting>
  <conditionalFormatting sqref="F153:F155">
    <cfRule type="containsText" dxfId="28" priority="198" operator="containsText" text="Kurang">
      <formula>NOT(ISERROR(SEARCH(("Kurang"),(F153))))</formula>
    </cfRule>
  </conditionalFormatting>
  <conditionalFormatting sqref="F153:F155">
    <cfRule type="containsText" dxfId="27" priority="199" operator="containsText" text="Sangat Kurang">
      <formula>NOT(ISERROR(SEARCH(("Sangat Kurang"),(F153))))</formula>
    </cfRule>
  </conditionalFormatting>
  <conditionalFormatting sqref="F153:F155">
    <cfRule type="containsText" dxfId="26" priority="200" operator="containsText" text="Sangat Kurang">
      <formula>NOT(ISERROR(SEARCH(("Sangat Kurang"),(F153))))</formula>
    </cfRule>
  </conditionalFormatting>
  <conditionalFormatting sqref="F153:F155">
    <cfRule type="containsText" dxfId="25" priority="201" operator="containsText" text="Menyimpang">
      <formula>NOT(ISERROR(SEARCH(("Menyimpang"),(F153))))</formula>
    </cfRule>
  </conditionalFormatting>
  <conditionalFormatting sqref="F153:F155">
    <cfRule type="containsText" dxfId="24" priority="202" operator="containsText" text="Mencapai">
      <formula>NOT(ISERROR(SEARCH(("Mencapai"),(F153))))</formula>
    </cfRule>
  </conditionalFormatting>
  <conditionalFormatting sqref="F153:F155">
    <cfRule type="containsText" dxfId="23" priority="203" operator="containsText" text="Melampui">
      <formula>NOT(ISERROR(SEARCH(("Melampui"),(F153))))</formula>
    </cfRule>
  </conditionalFormatting>
  <conditionalFormatting sqref="F153:F155">
    <cfRule type="containsText" dxfId="22" priority="204" operator="containsText" text="Belum Mencapai">
      <formula>NOT(ISERROR(SEARCH(("Belum Mencapai"),(F153))))</formula>
    </cfRule>
  </conditionalFormatting>
  <conditionalFormatting sqref="F24">
    <cfRule type="containsText" dxfId="21" priority="11" operator="containsText" text="cukup">
      <formula>NOT(ISERROR(SEARCH(("cukup"),(F24))))</formula>
    </cfRule>
  </conditionalFormatting>
  <conditionalFormatting sqref="F24">
    <cfRule type="containsText" dxfId="20" priority="12" operator="containsText" text="Sangat Baik">
      <formula>NOT(ISERROR(SEARCH(("Sangat Baik"),(F24))))</formula>
    </cfRule>
  </conditionalFormatting>
  <conditionalFormatting sqref="F24">
    <cfRule type="containsText" dxfId="19" priority="13" operator="containsText" text="Baik">
      <formula>NOT(ISERROR(SEARCH(("Baik"),(F24))))</formula>
    </cfRule>
  </conditionalFormatting>
  <conditionalFormatting sqref="F24">
    <cfRule type="containsText" dxfId="18" priority="14" operator="containsText" text="Kurang">
      <formula>NOT(ISERROR(SEARCH(("Kurang"),(F24))))</formula>
    </cfRule>
  </conditionalFormatting>
  <conditionalFormatting sqref="F24">
    <cfRule type="containsText" dxfId="17" priority="15" operator="containsText" text="Sangat Kurang">
      <formula>NOT(ISERROR(SEARCH(("Sangat Kurang"),(F24))))</formula>
    </cfRule>
  </conditionalFormatting>
  <conditionalFormatting sqref="F24">
    <cfRule type="containsText" dxfId="16" priority="16" operator="containsText" text="Sangat Kurang">
      <formula>NOT(ISERROR(SEARCH(("Sangat Kurang"),(F24))))</formula>
    </cfRule>
  </conditionalFormatting>
  <conditionalFormatting sqref="F156:F162">
    <cfRule type="containsText" dxfId="15" priority="1" operator="containsText" text="cukup">
      <formula>NOT(ISERROR(SEARCH(("cukup"),(F156))))</formula>
    </cfRule>
  </conditionalFormatting>
  <conditionalFormatting sqref="F156:F162">
    <cfRule type="containsText" dxfId="14" priority="2" operator="containsText" text="Sangat Baik">
      <formula>NOT(ISERROR(SEARCH(("Sangat Baik"),(F156))))</formula>
    </cfRule>
  </conditionalFormatting>
  <conditionalFormatting sqref="F156:F162">
    <cfRule type="containsText" dxfId="13" priority="3" operator="containsText" text="Baik">
      <formula>NOT(ISERROR(SEARCH(("Baik"),(F156))))</formula>
    </cfRule>
  </conditionalFormatting>
  <conditionalFormatting sqref="F156:F162">
    <cfRule type="containsText" dxfId="12" priority="4" operator="containsText" text="Kurang">
      <formula>NOT(ISERROR(SEARCH(("Kurang"),(F156))))</formula>
    </cfRule>
  </conditionalFormatting>
  <conditionalFormatting sqref="F156:F162">
    <cfRule type="containsText" dxfId="11" priority="5" operator="containsText" text="Sangat Kurang">
      <formula>NOT(ISERROR(SEARCH(("Sangat Kurang"),(F156))))</formula>
    </cfRule>
  </conditionalFormatting>
  <conditionalFormatting sqref="F156:F162">
    <cfRule type="containsText" dxfId="10" priority="6" operator="containsText" text="Sangat Kurang">
      <formula>NOT(ISERROR(SEARCH(("Sangat Kurang"),(F156))))</formula>
    </cfRule>
  </conditionalFormatting>
  <conditionalFormatting sqref="F156:F162">
    <cfRule type="containsText" dxfId="9" priority="7" operator="containsText" text="Menyimpang">
      <formula>NOT(ISERROR(SEARCH(("Menyimpang"),(F156))))</formula>
    </cfRule>
  </conditionalFormatting>
  <conditionalFormatting sqref="F156:F162">
    <cfRule type="containsText" dxfId="8" priority="8" operator="containsText" text="Mencapai">
      <formula>NOT(ISERROR(SEARCH(("Mencapai"),(F156))))</formula>
    </cfRule>
  </conditionalFormatting>
  <conditionalFormatting sqref="F156:F162">
    <cfRule type="containsText" dxfId="7" priority="9" operator="containsText" text="Melampui">
      <formula>NOT(ISERROR(SEARCH(("Melampui"),(F156))))</formula>
    </cfRule>
  </conditionalFormatting>
  <conditionalFormatting sqref="F156:F162">
    <cfRule type="containsText" dxfId="6" priority="10" operator="containsText" text="Belum Mencapai">
      <formula>NOT(ISERROR(SEARCH(("Belum Mencapai"),(F156))))</formula>
    </cfRule>
  </conditionalFormatting>
  <pageMargins left="0.7" right="0.7" top="0.75" bottom="0.75" header="0" footer="0"/>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3"/>
  <sheetViews>
    <sheetView workbookViewId="0">
      <selection activeCell="A110" sqref="A110"/>
    </sheetView>
  </sheetViews>
  <sheetFormatPr defaultColWidth="12.625" defaultRowHeight="15" customHeight="1" x14ac:dyDescent="0.25"/>
  <cols>
    <col min="1" max="11" width="13" customWidth="1"/>
  </cols>
  <sheetData>
    <row r="1" spans="1:7" ht="15.75" customHeight="1" x14ac:dyDescent="0.3">
      <c r="A1" s="28" t="s">
        <v>212</v>
      </c>
      <c r="B1" s="28"/>
      <c r="C1" s="29"/>
      <c r="D1" s="28" t="s">
        <v>213</v>
      </c>
      <c r="E1" s="28"/>
      <c r="F1" s="30"/>
      <c r="G1" s="31"/>
    </row>
    <row r="2" spans="1:7" ht="15.75" customHeight="1" x14ac:dyDescent="0.3">
      <c r="A2" s="28" t="s">
        <v>214</v>
      </c>
      <c r="B2" s="28"/>
      <c r="C2" s="29"/>
      <c r="D2" s="28" t="s">
        <v>213</v>
      </c>
      <c r="E2" s="28"/>
      <c r="F2" s="32"/>
      <c r="G2" s="31"/>
    </row>
    <row r="3" spans="1:7" ht="15.75" customHeight="1" x14ac:dyDescent="0.25">
      <c r="C3" s="33"/>
      <c r="F3" s="34"/>
    </row>
    <row r="4" spans="1:7" ht="15.75" customHeight="1" x14ac:dyDescent="0.25">
      <c r="A4" s="197" t="s">
        <v>215</v>
      </c>
      <c r="B4" s="198"/>
      <c r="C4" s="198"/>
      <c r="D4" s="198"/>
      <c r="E4" s="199"/>
      <c r="F4" s="35" t="s">
        <v>216</v>
      </c>
      <c r="G4" s="36" t="s">
        <v>5</v>
      </c>
    </row>
    <row r="5" spans="1:7" ht="15.75" customHeight="1" x14ac:dyDescent="0.25">
      <c r="A5" s="37">
        <f>A26</f>
        <v>0</v>
      </c>
      <c r="B5" s="37"/>
      <c r="C5" s="38"/>
      <c r="D5" s="37"/>
      <c r="E5" s="37"/>
      <c r="F5" s="39">
        <f>C30</f>
        <v>3.6666666666666665</v>
      </c>
      <c r="G5" s="40" t="str">
        <f t="shared" ref="G5:G14" si="0">IF(F5="","",IF(F5=4,"Sangat Baik",IF(AND(F5&gt;=3,F5&lt;4),"Baik",IF(AND(F5&gt;=2,F5&lt;3),"cukup",IF(AND(F5&gt;=1,F5&lt;2),"Kurang",IF(AND(F5&gt;=0,F5&lt;1),"Sangat Kurang",""))))))</f>
        <v>Baik</v>
      </c>
    </row>
    <row r="6" spans="1:7" ht="15.75" customHeight="1" x14ac:dyDescent="0.25">
      <c r="A6" s="37" t="str">
        <f>A34</f>
        <v>C.2. Tata Pamong, Tata Kelola dan Kerjasama</v>
      </c>
      <c r="B6" s="37"/>
      <c r="C6" s="38"/>
      <c r="D6" s="37"/>
      <c r="E6" s="37"/>
      <c r="F6" s="39">
        <f>C46</f>
        <v>3.3636363636363638</v>
      </c>
      <c r="G6" s="40" t="str">
        <f t="shared" si="0"/>
        <v>Baik</v>
      </c>
    </row>
    <row r="7" spans="1:7" ht="15.75" customHeight="1" x14ac:dyDescent="0.25">
      <c r="A7" s="37" t="str">
        <f>A48</f>
        <v>C.3. Mahasiswa</v>
      </c>
      <c r="B7" s="37"/>
      <c r="C7" s="38"/>
      <c r="D7" s="37"/>
      <c r="E7" s="37"/>
      <c r="F7" s="39">
        <f>C54</f>
        <v>3.2</v>
      </c>
      <c r="G7" s="40" t="str">
        <f t="shared" si="0"/>
        <v>Baik</v>
      </c>
    </row>
    <row r="8" spans="1:7" ht="15.75" customHeight="1" x14ac:dyDescent="0.25">
      <c r="A8" t="str">
        <f>A56</f>
        <v xml:space="preserve">C.4. Sumber Daya Manusia </v>
      </c>
      <c r="C8" s="33"/>
      <c r="F8" s="39">
        <f>'Evaluasi Diri S1'!E79</f>
        <v>3.5</v>
      </c>
      <c r="G8" s="40" t="str">
        <f t="shared" si="0"/>
        <v>Baik</v>
      </c>
    </row>
    <row r="9" spans="1:7" ht="15.75" customHeight="1" x14ac:dyDescent="0.25">
      <c r="A9" s="37" t="str">
        <f>A75</f>
        <v>C.5. Keuangan, Sarana dan Prasarana</v>
      </c>
      <c r="B9" s="37"/>
      <c r="C9" s="38"/>
      <c r="D9" s="37"/>
      <c r="E9" s="37"/>
      <c r="F9" s="39">
        <f>C82</f>
        <v>3.5</v>
      </c>
      <c r="G9" s="40" t="str">
        <f t="shared" si="0"/>
        <v>Baik</v>
      </c>
    </row>
    <row r="10" spans="1:7" ht="15.75" customHeight="1" x14ac:dyDescent="0.25">
      <c r="A10" s="37" t="str">
        <f>$A$84</f>
        <v xml:space="preserve">C.6. Pendidikan </v>
      </c>
      <c r="B10" s="37"/>
      <c r="C10" s="38"/>
      <c r="D10" s="37"/>
      <c r="E10" s="37"/>
      <c r="F10" s="39">
        <f>$C$104</f>
        <v>3.763157894736842</v>
      </c>
      <c r="G10" s="40" t="str">
        <f t="shared" si="0"/>
        <v>Baik</v>
      </c>
    </row>
    <row r="11" spans="1:7" ht="15.75" customHeight="1" x14ac:dyDescent="0.25">
      <c r="A11" t="str">
        <f>$A$106</f>
        <v>C.7. Penelitian</v>
      </c>
      <c r="C11" s="33"/>
      <c r="F11" s="39">
        <f>$C$107</f>
        <v>3.5</v>
      </c>
      <c r="G11" s="40" t="str">
        <f t="shared" si="0"/>
        <v>Baik</v>
      </c>
    </row>
    <row r="12" spans="1:7" ht="15.75" customHeight="1" x14ac:dyDescent="0.25">
      <c r="A12" t="str">
        <f>$A$111</f>
        <v>C.8 Pengabdian Kepada Masyarakat</v>
      </c>
      <c r="C12" s="33"/>
      <c r="F12" s="39">
        <f>$C$114</f>
        <v>3.5</v>
      </c>
      <c r="G12" s="40" t="str">
        <f t="shared" si="0"/>
        <v>Baik</v>
      </c>
    </row>
    <row r="13" spans="1:7" ht="15.75" customHeight="1" x14ac:dyDescent="0.25">
      <c r="A13" t="str">
        <f>$A$116</f>
        <v>C.9. Luaran dan Capaian Tridharma</v>
      </c>
      <c r="C13" s="33"/>
      <c r="F13" s="39">
        <f>$C$131</f>
        <v>3.5714285714285716</v>
      </c>
      <c r="G13" s="40" t="str">
        <f t="shared" si="0"/>
        <v>Baik</v>
      </c>
    </row>
    <row r="14" spans="1:7" ht="15.75" customHeight="1" x14ac:dyDescent="0.25">
      <c r="A14" s="41" t="str">
        <f>$A$133</f>
        <v>D. Analisis dan Penetapan Program Pengembangan</v>
      </c>
      <c r="C14" s="33"/>
      <c r="F14" s="39">
        <f>$C$138</f>
        <v>3.375</v>
      </c>
      <c r="G14" s="40" t="str">
        <f t="shared" si="0"/>
        <v>Baik</v>
      </c>
    </row>
    <row r="15" spans="1:7" ht="15.75" customHeight="1" x14ac:dyDescent="0.25">
      <c r="C15" s="33"/>
      <c r="F15" s="39"/>
      <c r="G15" s="40"/>
    </row>
    <row r="16" spans="1:7" ht="15.75" customHeight="1" x14ac:dyDescent="0.25">
      <c r="A16" s="200" t="s">
        <v>26</v>
      </c>
      <c r="B16" s="198"/>
      <c r="C16" s="198"/>
      <c r="D16" s="198"/>
      <c r="E16" s="199"/>
      <c r="F16" s="42">
        <f>IFERROR(AVERAGE(F5:F14),"")</f>
        <v>3.4939889496468446</v>
      </c>
      <c r="G16" s="40" t="str">
        <f>IF(F16="","",IF(F16=4,"Sangat Baik",IF(AND(F16&gt;=3,F16&lt;4),"Baik",IF(AND(F16&gt;=2,F16&lt;3),"cukup",IF(AND(F16&gt;=1,F16&lt;2),"Kurang",IF(AND(F16&gt;=0,F16&lt;1),"Sangat Kurang",""))))))</f>
        <v>Baik</v>
      </c>
    </row>
    <row r="17" spans="1:7" ht="15.75" customHeight="1" x14ac:dyDescent="0.25">
      <c r="A17" s="43"/>
      <c r="B17" s="43"/>
      <c r="C17" s="43"/>
      <c r="D17" s="43"/>
      <c r="E17" s="43"/>
      <c r="F17" s="44"/>
      <c r="G17" s="45"/>
    </row>
    <row r="18" spans="1:7" ht="15.75" customHeight="1" x14ac:dyDescent="0.25">
      <c r="A18" s="43"/>
      <c r="B18" s="43"/>
      <c r="C18" s="43"/>
      <c r="D18" s="43"/>
      <c r="E18" s="43"/>
      <c r="F18" s="44"/>
      <c r="G18" s="45"/>
    </row>
    <row r="19" spans="1:7" ht="15.75" customHeight="1" x14ac:dyDescent="0.25">
      <c r="A19" t="str">
        <f>'Evaluasi Diri S1'!$A$7</f>
        <v xml:space="preserve">A. Kondisi Eksternal </v>
      </c>
    </row>
    <row r="20" spans="1:7" ht="15.75" customHeight="1" x14ac:dyDescent="0.25">
      <c r="B20" t="str">
        <f>'Evaluasi Diri S1'!$B$8</f>
        <v>A.1</v>
      </c>
      <c r="C20" s="34">
        <f>'Evaluasi Diri S1'!$E$8</f>
        <v>3</v>
      </c>
    </row>
    <row r="21" spans="1:7" ht="15.75" customHeight="1" x14ac:dyDescent="0.25"/>
    <row r="22" spans="1:7" ht="15.75" customHeight="1" x14ac:dyDescent="0.25">
      <c r="A22" t="str">
        <f>'Evaluasi Diri S1'!$A$12</f>
        <v xml:space="preserve">B. Profil Unit Pengelola Program Studi </v>
      </c>
    </row>
    <row r="23" spans="1:7" ht="15.75" customHeight="1" x14ac:dyDescent="0.25">
      <c r="B23" t="str">
        <f>'Evaluasi Diri S1'!$B$13</f>
        <v>B.1</v>
      </c>
      <c r="C23" s="34">
        <f>'Evaluasi Diri S1'!$E$13</f>
        <v>3</v>
      </c>
    </row>
    <row r="24" spans="1:7" ht="15.75" customHeight="1" x14ac:dyDescent="0.25"/>
    <row r="25" spans="1:7" ht="15.75" customHeight="1" x14ac:dyDescent="0.25"/>
    <row r="26" spans="1:7" ht="15.75" customHeight="1" x14ac:dyDescent="0.25">
      <c r="A26" s="46">
        <f>'Evaluasi Diri S1'!A5</f>
        <v>0</v>
      </c>
      <c r="C26" s="33"/>
    </row>
    <row r="27" spans="1:7" ht="15.75" customHeight="1" x14ac:dyDescent="0.25">
      <c r="A27" t="s">
        <v>217</v>
      </c>
      <c r="B27" s="47" t="str">
        <f>'Evaluasi Diri S1'!B16</f>
        <v>C.1.4.1</v>
      </c>
      <c r="C27" s="48">
        <f>IF(('Evaluasi Diri S1'!E16=0),"",'Evaluasi Diri S1'!E16)</f>
        <v>4</v>
      </c>
    </row>
    <row r="28" spans="1:7" ht="15.75" customHeight="1" x14ac:dyDescent="0.25">
      <c r="B28" s="47" t="str">
        <f>'Evaluasi Diri S1'!B17</f>
        <v>C.1.4.2</v>
      </c>
      <c r="C28" s="48">
        <f>IF(('Evaluasi Diri S1'!E17=0),"",'Evaluasi Diri S1'!E17)</f>
        <v>3</v>
      </c>
    </row>
    <row r="29" spans="1:7" ht="15.75" customHeight="1" x14ac:dyDescent="0.25">
      <c r="B29" s="47" t="str">
        <f>'Evaluasi Diri S1'!B18</f>
        <v>C.1.4.3</v>
      </c>
      <c r="C29" s="48">
        <f>IF(('Evaluasi Diri S1'!E18=0),"",'Evaluasi Diri S1'!E18)</f>
        <v>4</v>
      </c>
    </row>
    <row r="30" spans="1:7" ht="15.75" customHeight="1" x14ac:dyDescent="0.25">
      <c r="B30" s="49" t="s">
        <v>218</v>
      </c>
      <c r="C30" s="50">
        <f>IFERROR(AVERAGE(C27:C29),"")</f>
        <v>3.6666666666666665</v>
      </c>
    </row>
    <row r="31" spans="1:7" ht="15.75" customHeight="1" x14ac:dyDescent="0.25"/>
    <row r="32" spans="1:7" ht="15.75" customHeight="1" x14ac:dyDescent="0.25"/>
    <row r="33" spans="1:3" ht="15.75" customHeight="1" x14ac:dyDescent="0.25"/>
    <row r="34" spans="1:3" ht="15.75" customHeight="1" x14ac:dyDescent="0.25">
      <c r="A34" t="str">
        <f>'Evaluasi Diri S1'!A23</f>
        <v>C.2. Tata Pamong, Tata Kelola dan Kerjasama</v>
      </c>
    </row>
    <row r="35" spans="1:3" ht="15.75" customHeight="1" x14ac:dyDescent="0.25">
      <c r="A35" t="s">
        <v>219</v>
      </c>
      <c r="B35" t="str">
        <f>'Evaluasi Diri S1'!B24</f>
        <v>C.2.4.a.A.</v>
      </c>
      <c r="C35" s="51">
        <f>'Evaluasi Diri S1'!E24</f>
        <v>3</v>
      </c>
    </row>
    <row r="36" spans="1:3" ht="15.75" customHeight="1" x14ac:dyDescent="0.25">
      <c r="B36" t="str">
        <f>'Evaluasi Diri S1'!B25</f>
        <v>C.2.4.a.B.</v>
      </c>
      <c r="C36" s="51">
        <f>'Evaluasi Diri S1'!E25</f>
        <v>4</v>
      </c>
    </row>
    <row r="37" spans="1:3" ht="15.75" customHeight="1" x14ac:dyDescent="0.25">
      <c r="B37" t="str">
        <f>'Evaluasi Diri S1'!B26</f>
        <v>C.2.4.b.A</v>
      </c>
      <c r="C37" s="51">
        <f>'Evaluasi Diri S1'!E26</f>
        <v>3</v>
      </c>
    </row>
    <row r="38" spans="1:3" ht="15.75" customHeight="1" x14ac:dyDescent="0.25">
      <c r="B38" t="str">
        <f>'Evaluasi Diri S1'!B27</f>
        <v>C.2.4.b.B</v>
      </c>
      <c r="C38" s="51">
        <f>'Evaluasi Diri S1'!E27</f>
        <v>4</v>
      </c>
    </row>
    <row r="39" spans="1:3" ht="15.75" customHeight="1" x14ac:dyDescent="0.25">
      <c r="B39" t="str">
        <f>'Evaluasi Diri S1'!B28</f>
        <v xml:space="preserve">C.2.4.c) </v>
      </c>
      <c r="C39" s="51">
        <f>'Evaluasi Diri S1'!E28</f>
        <v>4</v>
      </c>
    </row>
    <row r="40" spans="1:3" ht="15.75" customHeight="1" x14ac:dyDescent="0.25">
      <c r="B40" t="str">
        <f>'Evaluasi Diri S1'!B29</f>
        <v>C.2.4.c.A</v>
      </c>
      <c r="C40" s="51">
        <f>'Evaluasi Diri S1'!E29</f>
        <v>4</v>
      </c>
    </row>
    <row r="41" spans="1:3" ht="15.75" customHeight="1" x14ac:dyDescent="0.25">
      <c r="B41" t="str">
        <f>'Evaluasi Diri S1'!B30</f>
        <v>C.2.4.c.B</v>
      </c>
      <c r="C41" s="51">
        <f>'Evaluasi Diri S1'!E30</f>
        <v>3</v>
      </c>
    </row>
    <row r="42" spans="1:3" ht="15.75" customHeight="1" x14ac:dyDescent="0.25">
      <c r="B42" t="str">
        <f>'Evaluasi Diri S1'!B31</f>
        <v>C.2.5.</v>
      </c>
      <c r="C42" s="51">
        <f>'Evaluasi Diri S1'!E31</f>
        <v>2</v>
      </c>
    </row>
    <row r="43" spans="1:3" ht="15.75" customHeight="1" x14ac:dyDescent="0.25">
      <c r="B43" t="str">
        <f>'Evaluasi Diri S1'!B32</f>
        <v>C.2.6.</v>
      </c>
      <c r="C43" s="51">
        <f>'Evaluasi Diri S1'!E32</f>
        <v>4</v>
      </c>
    </row>
    <row r="44" spans="1:3" ht="15.75" customHeight="1" x14ac:dyDescent="0.25">
      <c r="B44" t="str">
        <f>'Evaluasi Diri S1'!B33</f>
        <v>C.2.7.</v>
      </c>
      <c r="C44" s="51">
        <f>'Evaluasi Diri S1'!E33</f>
        <v>2</v>
      </c>
    </row>
    <row r="45" spans="1:3" ht="15.75" customHeight="1" x14ac:dyDescent="0.25">
      <c r="B45" t="str">
        <f>'Evaluasi Diri S1'!B34</f>
        <v>C.2.8.</v>
      </c>
      <c r="C45" s="51">
        <f>'Evaluasi Diri S1'!E34</f>
        <v>4</v>
      </c>
    </row>
    <row r="46" spans="1:3" ht="15.75" customHeight="1" x14ac:dyDescent="0.25">
      <c r="B46" s="52" t="s">
        <v>220</v>
      </c>
      <c r="C46" s="53">
        <f>IFERROR(AVERAGE(C35:C45),"")</f>
        <v>3.3636363636363638</v>
      </c>
    </row>
    <row r="47" spans="1:3" ht="15.75" customHeight="1" x14ac:dyDescent="0.25"/>
    <row r="48" spans="1:3" ht="15.75" customHeight="1" x14ac:dyDescent="0.25">
      <c r="A48" s="41" t="str">
        <f>'Evaluasi Diri S1'!$A$40</f>
        <v>C.3. Mahasiswa</v>
      </c>
    </row>
    <row r="49" spans="1:3" ht="15.75" customHeight="1" x14ac:dyDescent="0.25">
      <c r="B49" t="str">
        <f>'Evaluasi Diri S1'!B41</f>
        <v>C.3.4.a.A</v>
      </c>
      <c r="C49" s="51">
        <f>'Evaluasi Diri S1'!E41</f>
        <v>3</v>
      </c>
    </row>
    <row r="50" spans="1:3" ht="15.75" customHeight="1" x14ac:dyDescent="0.25">
      <c r="B50" t="str">
        <f>'Evaluasi Diri S1'!B42</f>
        <v>C.3.4.a.B</v>
      </c>
      <c r="C50" s="51">
        <f>'Evaluasi Diri S1'!E42</f>
        <v>3</v>
      </c>
    </row>
    <row r="51" spans="1:3" ht="15.75" customHeight="1" x14ac:dyDescent="0.25">
      <c r="B51" t="str">
        <f>'Evaluasi Diri S1'!B43</f>
        <v>C.3.4.b.</v>
      </c>
      <c r="C51" s="51">
        <f>'Evaluasi Diri S1'!E43</f>
        <v>2</v>
      </c>
    </row>
    <row r="52" spans="1:3" ht="15.75" customHeight="1" x14ac:dyDescent="0.25">
      <c r="B52" t="str">
        <f>'Evaluasi Diri S1'!B44</f>
        <v>C.3.4.c.A</v>
      </c>
      <c r="C52" s="51">
        <f>'Evaluasi Diri S1'!E44</f>
        <v>4</v>
      </c>
    </row>
    <row r="53" spans="1:3" ht="15.75" customHeight="1" x14ac:dyDescent="0.25">
      <c r="B53" t="str">
        <f>'Evaluasi Diri S1'!B45</f>
        <v>C.3.4.c.B</v>
      </c>
      <c r="C53" s="51">
        <f>'Evaluasi Diri S1'!E45</f>
        <v>4</v>
      </c>
    </row>
    <row r="54" spans="1:3" ht="15.75" customHeight="1" x14ac:dyDescent="0.25">
      <c r="B54" s="52" t="s">
        <v>220</v>
      </c>
      <c r="C54" s="54">
        <f>AVERAGE(C49:C53)</f>
        <v>3.2</v>
      </c>
    </row>
    <row r="55" spans="1:3" ht="15.75" customHeight="1" x14ac:dyDescent="0.25"/>
    <row r="56" spans="1:3" ht="15.75" customHeight="1" x14ac:dyDescent="0.25">
      <c r="A56" s="55" t="str">
        <f>'Evaluasi Diri S1'!$A$50</f>
        <v xml:space="preserve">C.4. Sumber Daya Manusia </v>
      </c>
    </row>
    <row r="57" spans="1:3" ht="15.75" customHeight="1" x14ac:dyDescent="0.25">
      <c r="B57" t="str">
        <f>'Evaluasi Diri S1'!B51</f>
        <v>C.4.4.a.1</v>
      </c>
      <c r="C57" s="51">
        <f>'Evaluasi Diri S1'!E51</f>
        <v>2</v>
      </c>
    </row>
    <row r="58" spans="1:3" ht="15.75" customHeight="1" x14ac:dyDescent="0.25">
      <c r="B58" t="str">
        <f>'Evaluasi Diri S1'!B52</f>
        <v>C.4.4.a.2</v>
      </c>
      <c r="C58" s="51">
        <f>'Evaluasi Diri S1'!E52</f>
        <v>4</v>
      </c>
    </row>
    <row r="59" spans="1:3" ht="15.75" customHeight="1" x14ac:dyDescent="0.25">
      <c r="B59" t="str">
        <f>'Evaluasi Diri S1'!B53</f>
        <v>C.4.4.a.4.</v>
      </c>
      <c r="C59" s="51">
        <f>'Evaluasi Diri S1'!E53</f>
        <v>4</v>
      </c>
    </row>
    <row r="60" spans="1:3" ht="15.75" customHeight="1" x14ac:dyDescent="0.25">
      <c r="B60" t="str">
        <f>'Evaluasi Diri S1'!B54</f>
        <v>C.4.4.a.5</v>
      </c>
      <c r="C60" s="51">
        <f>'Evaluasi Diri S1'!E54</f>
        <v>4</v>
      </c>
    </row>
    <row r="61" spans="1:3" ht="15.75" customHeight="1" x14ac:dyDescent="0.25">
      <c r="B61" t="str">
        <f>'Evaluasi Diri S1'!B55</f>
        <v>C.4.4.a.6</v>
      </c>
      <c r="C61" s="51">
        <f>'Evaluasi Diri S1'!E55</f>
        <v>3</v>
      </c>
    </row>
    <row r="62" spans="1:3" ht="15.75" customHeight="1" x14ac:dyDescent="0.25">
      <c r="B62" t="str">
        <f>'Evaluasi Diri S1'!B56</f>
        <v>C.4.4.a.7</v>
      </c>
      <c r="C62" s="51">
        <f>'Evaluasi Diri S1'!E56</f>
        <v>4</v>
      </c>
    </row>
    <row r="63" spans="1:3" ht="15.75" customHeight="1" x14ac:dyDescent="0.25">
      <c r="B63" t="str">
        <f>'Evaluasi Diri S1'!B57</f>
        <v>C.4.4.a.8</v>
      </c>
      <c r="C63" s="51">
        <f>'Evaluasi Diri S1'!E57</f>
        <v>4</v>
      </c>
    </row>
    <row r="64" spans="1:3" ht="15.75" customHeight="1" x14ac:dyDescent="0.25">
      <c r="B64" t="str">
        <f>'Evaluasi Diri S1'!B58</f>
        <v>C.4.4.b.</v>
      </c>
      <c r="C64" s="51">
        <f>'Evaluasi Diri S1'!E58</f>
        <v>4</v>
      </c>
    </row>
    <row r="65" spans="1:3" ht="15.75" customHeight="1" x14ac:dyDescent="0.25">
      <c r="B65" t="str">
        <f>'Evaluasi Diri S1'!B59</f>
        <v>C.4.4.b.2</v>
      </c>
      <c r="C65" s="51">
        <f>'Evaluasi Diri S1'!E59</f>
        <v>2</v>
      </c>
    </row>
    <row r="66" spans="1:3" ht="15.75" customHeight="1" x14ac:dyDescent="0.25">
      <c r="B66" t="str">
        <f>'Evaluasi Diri S1'!B60</f>
        <v>C.4.4.b.3</v>
      </c>
      <c r="C66" s="51">
        <f>'Evaluasi Diri S1'!E60</f>
        <v>4</v>
      </c>
    </row>
    <row r="67" spans="1:3" ht="15.75" customHeight="1" x14ac:dyDescent="0.25">
      <c r="B67" t="str">
        <f>'Evaluasi Diri S1'!B61</f>
        <v>C.4.4.b.4</v>
      </c>
      <c r="C67" s="51">
        <f>'Evaluasi Diri S1'!E61</f>
        <v>4</v>
      </c>
    </row>
    <row r="68" spans="1:3" ht="15.75" customHeight="1" x14ac:dyDescent="0.25">
      <c r="B68" t="str">
        <f>'Evaluasi Diri S1'!B62</f>
        <v>C.4.4.b.5</v>
      </c>
      <c r="C68" s="51">
        <f>'Evaluasi Diri S1'!E62</f>
        <v>3</v>
      </c>
    </row>
    <row r="69" spans="1:3" ht="15.75" customHeight="1" x14ac:dyDescent="0.25">
      <c r="B69" t="str">
        <f>'Evaluasi Diri S1'!B63</f>
        <v>C.4.4.b.6</v>
      </c>
      <c r="C69" s="51">
        <f>'Evaluasi Diri S1'!E63</f>
        <v>4</v>
      </c>
    </row>
    <row r="70" spans="1:3" ht="15.75" customHeight="1" x14ac:dyDescent="0.25">
      <c r="B70" t="str">
        <f>'Evaluasi Diri S1'!B64</f>
        <v>C.4.4.c</v>
      </c>
      <c r="C70" s="51">
        <f>'Evaluasi Diri S1'!E64</f>
        <v>4</v>
      </c>
    </row>
    <row r="71" spans="1:3" ht="15.75" customHeight="1" x14ac:dyDescent="0.25">
      <c r="B71" t="str">
        <f>'Evaluasi Diri S1'!B65</f>
        <v>C.4.4.d.A</v>
      </c>
      <c r="C71" s="51">
        <f>'Evaluasi Diri S1'!E65</f>
        <v>3</v>
      </c>
    </row>
    <row r="72" spans="1:3" ht="15.75" customHeight="1" x14ac:dyDescent="0.25">
      <c r="B72" t="str">
        <f>'Evaluasi Diri S1'!B66</f>
        <v>C.4.4.d.B</v>
      </c>
      <c r="C72" s="51">
        <f>'Evaluasi Diri S1'!E66</f>
        <v>4</v>
      </c>
    </row>
    <row r="73" spans="1:3" ht="15.75" customHeight="1" x14ac:dyDescent="0.25">
      <c r="B73" s="52" t="s">
        <v>220</v>
      </c>
      <c r="C73" s="56">
        <f>AVERAGE(C57:C72)</f>
        <v>3.5625</v>
      </c>
    </row>
    <row r="74" spans="1:3" ht="15.75" customHeight="1" x14ac:dyDescent="0.25"/>
    <row r="75" spans="1:3" ht="15.75" customHeight="1" x14ac:dyDescent="0.25">
      <c r="A75" t="str">
        <f>'Evaluasi Diri S1'!$A$71</f>
        <v>C.5. Keuangan, Sarana dan Prasarana</v>
      </c>
    </row>
    <row r="76" spans="1:3" ht="15.75" customHeight="1" x14ac:dyDescent="0.25">
      <c r="B76" t="str">
        <f>'Evaluasi Diri S1'!B72</f>
        <v>C.5.4.a.1</v>
      </c>
      <c r="C76" s="51">
        <f>'Evaluasi Diri S1'!$E$72</f>
        <v>4</v>
      </c>
    </row>
    <row r="77" spans="1:3" ht="15.75" customHeight="1" x14ac:dyDescent="0.25">
      <c r="B77" t="str">
        <f>'Evaluasi Diri S1'!B73</f>
        <v>C.5.4.a.2</v>
      </c>
      <c r="C77" s="51">
        <f>'Evaluasi Diri S1'!E73</f>
        <v>4</v>
      </c>
    </row>
    <row r="78" spans="1:3" ht="15.75" customHeight="1" x14ac:dyDescent="0.25">
      <c r="B78" t="str">
        <f>'Evaluasi Diri S1'!B74</f>
        <v>C.5.4.a.3</v>
      </c>
      <c r="C78" s="51">
        <f>'Evaluasi Diri S1'!E74</f>
        <v>4</v>
      </c>
    </row>
    <row r="79" spans="1:3" ht="15.75" customHeight="1" x14ac:dyDescent="0.25">
      <c r="B79" t="str">
        <f>'Evaluasi Diri S1'!B75</f>
        <v>C.5.4.a.4</v>
      </c>
      <c r="C79" s="51">
        <f>'Evaluasi Diri S1'!E75</f>
        <v>3</v>
      </c>
    </row>
    <row r="80" spans="1:3" ht="15.75" customHeight="1" x14ac:dyDescent="0.25">
      <c r="B80" t="str">
        <f>'Evaluasi Diri S1'!B76</f>
        <v>C.5.4.a.5</v>
      </c>
      <c r="C80" s="51">
        <f>'Evaluasi Diri S1'!E76</f>
        <v>4</v>
      </c>
    </row>
    <row r="81" spans="1:3" ht="15.75" customHeight="1" x14ac:dyDescent="0.25">
      <c r="B81" t="str">
        <f>'Evaluasi Diri S1'!B77</f>
        <v>C.5.4.b.</v>
      </c>
      <c r="C81" s="51">
        <f>'Evaluasi Diri S1'!E77</f>
        <v>2</v>
      </c>
    </row>
    <row r="82" spans="1:3" ht="15.75" customHeight="1" x14ac:dyDescent="0.25">
      <c r="B82" s="52" t="s">
        <v>220</v>
      </c>
      <c r="C82" s="56">
        <f>AVERAGE(C76:C81)</f>
        <v>3.5</v>
      </c>
    </row>
    <row r="83" spans="1:3" ht="15.75" customHeight="1" x14ac:dyDescent="0.25"/>
    <row r="84" spans="1:3" ht="15.75" customHeight="1" x14ac:dyDescent="0.25">
      <c r="A84" s="41" t="str">
        <f>'Evaluasi Diri S1'!$A$82</f>
        <v xml:space="preserve">C.6. Pendidikan </v>
      </c>
    </row>
    <row r="85" spans="1:3" ht="15.75" customHeight="1" x14ac:dyDescent="0.25">
      <c r="B85" s="41" t="str">
        <f>'Evaluasi Diri S1'!B83</f>
        <v>C.6.4.a.A</v>
      </c>
      <c r="C85" s="51">
        <f>'Evaluasi Diri S1'!E83</f>
        <v>2</v>
      </c>
    </row>
    <row r="86" spans="1:3" ht="15.75" customHeight="1" x14ac:dyDescent="0.25">
      <c r="B86" s="41" t="str">
        <f>'Evaluasi Diri S1'!B84</f>
        <v>C.6.4.a.B</v>
      </c>
      <c r="C86" s="51">
        <f>'Evaluasi Diri S1'!E84</f>
        <v>3</v>
      </c>
    </row>
    <row r="87" spans="1:3" ht="15.75" customHeight="1" x14ac:dyDescent="0.25">
      <c r="B87" s="41" t="str">
        <f>'Evaluasi Diri S1'!B85</f>
        <v>C.6.4.a.C</v>
      </c>
      <c r="C87" s="51">
        <f>'Evaluasi Diri S1'!E85</f>
        <v>4</v>
      </c>
    </row>
    <row r="88" spans="1:3" ht="15.75" customHeight="1" x14ac:dyDescent="0.25">
      <c r="B88" s="41" t="str">
        <f>'Evaluasi Diri S1'!B86</f>
        <v>C.6.4.b.</v>
      </c>
      <c r="C88" s="51">
        <f>'Evaluasi Diri S1'!E86</f>
        <v>4</v>
      </c>
    </row>
    <row r="89" spans="1:3" ht="15.75" customHeight="1" x14ac:dyDescent="0.25">
      <c r="B89" s="41" t="str">
        <f>'Evaluasi Diri S1'!B87</f>
        <v>C.6.4.c.A</v>
      </c>
      <c r="C89" s="51">
        <f>'Evaluasi Diri S1'!E87</f>
        <v>4</v>
      </c>
    </row>
    <row r="90" spans="1:3" ht="15.75" customHeight="1" x14ac:dyDescent="0.25">
      <c r="B90" s="41" t="str">
        <f>'Evaluasi Diri S1'!B88</f>
        <v>C.6.4.c.B</v>
      </c>
      <c r="C90" s="51">
        <f>'Evaluasi Diri S1'!E88</f>
        <v>4</v>
      </c>
    </row>
    <row r="91" spans="1:3" ht="15.75" customHeight="1" x14ac:dyDescent="0.25">
      <c r="B91" s="41" t="str">
        <f>'Evaluasi Diri S1'!B89</f>
        <v>C.6.4.d.A</v>
      </c>
      <c r="C91" s="51">
        <f>'Evaluasi Diri S1'!E89</f>
        <v>4</v>
      </c>
    </row>
    <row r="92" spans="1:3" ht="15.75" customHeight="1" x14ac:dyDescent="0.25">
      <c r="B92" s="41" t="str">
        <f>'Evaluasi Diri S1'!B90</f>
        <v>C.6.4.d.B</v>
      </c>
      <c r="C92" s="51">
        <f>'Evaluasi Diri S1'!E90</f>
        <v>4</v>
      </c>
    </row>
    <row r="93" spans="1:3" ht="15.75" customHeight="1" x14ac:dyDescent="0.25">
      <c r="B93" s="41" t="str">
        <f>'Evaluasi Diri S1'!B92</f>
        <v>C.6.4.d.D</v>
      </c>
      <c r="C93" s="51">
        <f>'Evaluasi Diri S1'!E92</f>
        <v>3</v>
      </c>
    </row>
    <row r="94" spans="1:3" ht="15.75" customHeight="1" x14ac:dyDescent="0.25">
      <c r="B94" s="41" t="str">
        <f>'Evaluasi Diri S1'!B93</f>
        <v>C.6.4.d.E</v>
      </c>
      <c r="C94" s="51">
        <f>'Evaluasi Diri S1'!E93</f>
        <v>4</v>
      </c>
    </row>
    <row r="95" spans="1:3" ht="15.75" customHeight="1" x14ac:dyDescent="0.25">
      <c r="B95" s="41" t="str">
        <f>'Evaluasi Diri S1'!B94</f>
        <v>C.6.4.d.F</v>
      </c>
      <c r="C95" s="51">
        <f>'Evaluasi Diri S1'!E94</f>
        <v>3.5</v>
      </c>
    </row>
    <row r="96" spans="1:3" ht="15.75" customHeight="1" x14ac:dyDescent="0.25">
      <c r="B96" s="41" t="str">
        <f>'Evaluasi Diri S1'!B95</f>
        <v>C.6.4.e.</v>
      </c>
      <c r="C96" s="51">
        <f>'Evaluasi Diri S1'!E95</f>
        <v>4</v>
      </c>
    </row>
    <row r="97" spans="1:3" ht="15.75" customHeight="1" x14ac:dyDescent="0.25">
      <c r="B97" s="41" t="str">
        <f>'Evaluasi Diri S1'!B96</f>
        <v>C.6.4.f.A</v>
      </c>
      <c r="C97" s="51">
        <f>'Evaluasi Diri S1'!E96</f>
        <v>4</v>
      </c>
    </row>
    <row r="98" spans="1:3" ht="15.75" customHeight="1" x14ac:dyDescent="0.25">
      <c r="B98" s="41" t="str">
        <f>'Evaluasi Diri S1'!B97</f>
        <v>C.6.4.f.B</v>
      </c>
      <c r="C98" s="51">
        <f>'Evaluasi Diri S1'!E97</f>
        <v>4</v>
      </c>
    </row>
    <row r="99" spans="1:3" ht="15.75" customHeight="1" x14ac:dyDescent="0.25">
      <c r="B99" s="41" t="str">
        <f>'Evaluasi Diri S1'!B98</f>
        <v>C.6.4.f.C</v>
      </c>
      <c r="C99" s="51">
        <f>'Evaluasi Diri S1'!E98</f>
        <v>4</v>
      </c>
    </row>
    <row r="100" spans="1:3" ht="15.75" customHeight="1" x14ac:dyDescent="0.25">
      <c r="B100" s="41" t="str">
        <f>'Evaluasi Diri S1'!B99</f>
        <v>C.6.4.g</v>
      </c>
      <c r="C100" s="51">
        <f>'Evaluasi Diri S1'!E99</f>
        <v>4</v>
      </c>
    </row>
    <row r="101" spans="1:3" ht="15.75" customHeight="1" x14ac:dyDescent="0.25">
      <c r="B101" s="41" t="str">
        <f>'Evaluasi Diri S1'!B100</f>
        <v>C.6.4.h</v>
      </c>
      <c r="C101" s="51">
        <f>'Evaluasi Diri S1'!E100</f>
        <v>4</v>
      </c>
    </row>
    <row r="102" spans="1:3" ht="15.75" customHeight="1" x14ac:dyDescent="0.25">
      <c r="B102" s="41" t="str">
        <f>'Evaluasi Diri S1'!B101</f>
        <v>C.6.4.i.A</v>
      </c>
      <c r="C102" s="51">
        <f>'Evaluasi Diri S1'!E101</f>
        <v>4</v>
      </c>
    </row>
    <row r="103" spans="1:3" ht="15.75" customHeight="1" x14ac:dyDescent="0.25">
      <c r="B103" s="41" t="str">
        <f>'Evaluasi Diri S1'!B102</f>
        <v>C.6.4.i.B</v>
      </c>
      <c r="C103" s="51">
        <f>'Evaluasi Diri S1'!E102</f>
        <v>4</v>
      </c>
    </row>
    <row r="104" spans="1:3" ht="15.75" customHeight="1" x14ac:dyDescent="0.25">
      <c r="B104" s="52" t="s">
        <v>220</v>
      </c>
      <c r="C104" s="56">
        <f>AVERAGE(C85:C103)</f>
        <v>3.763157894736842</v>
      </c>
    </row>
    <row r="105" spans="1:3" ht="15.75" customHeight="1" x14ac:dyDescent="0.25">
      <c r="C105" s="34"/>
    </row>
    <row r="106" spans="1:3" ht="15.75" customHeight="1" x14ac:dyDescent="0.25">
      <c r="A106" s="57" t="str">
        <f>'Evaluasi Diri S1'!A107</f>
        <v>C.7. Penelitian</v>
      </c>
      <c r="C106" s="34"/>
    </row>
    <row r="107" spans="1:3" ht="15.75" customHeight="1" x14ac:dyDescent="0.25">
      <c r="B107" s="51" t="str">
        <f>'Evaluasi Diri S1'!B108</f>
        <v>C.7.4.a</v>
      </c>
      <c r="C107" s="51">
        <f>'Evaluasi Diri S1'!E108</f>
        <v>3.5</v>
      </c>
    </row>
    <row r="108" spans="1:3" ht="15.75" customHeight="1" x14ac:dyDescent="0.25">
      <c r="B108" s="51" t="str">
        <f>'Evaluasi Diri S1'!B109</f>
        <v>C.7.4.b</v>
      </c>
      <c r="C108" s="51">
        <f>'Evaluasi Diri S1'!E109</f>
        <v>4</v>
      </c>
    </row>
    <row r="109" spans="1:3" ht="15.75" customHeight="1" x14ac:dyDescent="0.25">
      <c r="B109" s="51" t="str">
        <f>'Evaluasi Diri S1'!D111</f>
        <v>Rata-rata</v>
      </c>
      <c r="C109" s="51">
        <f>'Evaluasi Diri S1'!E111</f>
        <v>3.75</v>
      </c>
    </row>
    <row r="110" spans="1:3" ht="15.75" customHeight="1" x14ac:dyDescent="0.25">
      <c r="B110" s="51"/>
      <c r="C110" s="51"/>
    </row>
    <row r="111" spans="1:3" ht="15.75" customHeight="1" x14ac:dyDescent="0.25">
      <c r="A111" s="41" t="str">
        <f>'Evaluasi Diri S1'!A115</f>
        <v>C.8 Pengabdian Kepada Masyarakat</v>
      </c>
    </row>
    <row r="112" spans="1:3" ht="15.75" customHeight="1" x14ac:dyDescent="0.25">
      <c r="B112" s="41" t="str">
        <f>'Evaluasi Diri S1'!B116</f>
        <v>C.8.4.a.</v>
      </c>
      <c r="C112" s="51">
        <f>'Evaluasi Diri S1'!E116</f>
        <v>4</v>
      </c>
    </row>
    <row r="113" spans="1:3" ht="15.75" customHeight="1" x14ac:dyDescent="0.25">
      <c r="B113" s="41" t="str">
        <f>'Evaluasi Diri S1'!B117</f>
        <v>C.8.4.b.</v>
      </c>
      <c r="C113" s="51">
        <f>'Evaluasi Diri S1'!E117</f>
        <v>3</v>
      </c>
    </row>
    <row r="114" spans="1:3" ht="15.75" customHeight="1" x14ac:dyDescent="0.25">
      <c r="B114" s="52" t="s">
        <v>220</v>
      </c>
      <c r="C114" s="51">
        <f>'Evaluasi Diri S1'!E119</f>
        <v>3.5</v>
      </c>
    </row>
    <row r="115" spans="1:3" ht="15.75" customHeight="1" x14ac:dyDescent="0.25"/>
    <row r="116" spans="1:3" ht="15.75" customHeight="1" x14ac:dyDescent="0.25">
      <c r="A116" s="41" t="s">
        <v>169</v>
      </c>
    </row>
    <row r="117" spans="1:3" ht="15.75" customHeight="1" x14ac:dyDescent="0.25">
      <c r="B117" s="41" t="str">
        <f>'Evaluasi Diri S1'!B124</f>
        <v>C.9.4.a.1</v>
      </c>
      <c r="C117" s="51">
        <f>'Evaluasi Diri S1'!E124</f>
        <v>4</v>
      </c>
    </row>
    <row r="118" spans="1:3" ht="15.75" customHeight="1" x14ac:dyDescent="0.25">
      <c r="B118" s="41" t="str">
        <f>'Evaluasi Diri S1'!B125</f>
        <v>C.9.4.a.2</v>
      </c>
      <c r="C118" s="51">
        <f>'Evaluasi Diri S1'!E125</f>
        <v>4</v>
      </c>
    </row>
    <row r="119" spans="1:3" ht="15.75" customHeight="1" x14ac:dyDescent="0.25">
      <c r="B119" s="41" t="str">
        <f>'Evaluasi Diri S1'!B126</f>
        <v>C.9.4.a.3</v>
      </c>
      <c r="C119" s="51">
        <f>'Evaluasi Diri S1'!E126</f>
        <v>3.5</v>
      </c>
    </row>
    <row r="120" spans="1:3" ht="15.75" customHeight="1" x14ac:dyDescent="0.25">
      <c r="B120" s="41" t="str">
        <f>'Evaluasi Diri S1'!B127</f>
        <v>C.9.4.a.4</v>
      </c>
      <c r="C120" s="51">
        <f>'Evaluasi Diri S1'!E127</f>
        <v>2</v>
      </c>
    </row>
    <row r="121" spans="1:3" ht="15.75" customHeight="1" x14ac:dyDescent="0.25">
      <c r="B121" s="41" t="str">
        <f>'Evaluasi Diri S1'!B128</f>
        <v>C.9.4.a.5</v>
      </c>
      <c r="C121" s="51">
        <f>'Evaluasi Diri S1'!E128</f>
        <v>3</v>
      </c>
    </row>
    <row r="122" spans="1:3" ht="15.75" customHeight="1" x14ac:dyDescent="0.25">
      <c r="B122" s="41" t="str">
        <f>'Evaluasi Diri S1'!B129</f>
        <v>C.9.4.a.6</v>
      </c>
      <c r="C122" s="51">
        <f>'Evaluasi Diri S1'!E129</f>
        <v>3.5</v>
      </c>
    </row>
    <row r="123" spans="1:3" ht="15.75" customHeight="1" x14ac:dyDescent="0.25">
      <c r="B123" s="41" t="str">
        <f>'Evaluasi Diri S1'!B130</f>
        <v>C.9.4.a.7</v>
      </c>
      <c r="C123" s="51">
        <f>'Evaluasi Diri S1'!E130</f>
        <v>4</v>
      </c>
    </row>
    <row r="124" spans="1:3" ht="15.75" customHeight="1" x14ac:dyDescent="0.25">
      <c r="B124" s="41" t="str">
        <f>'Evaluasi Diri S1'!B131</f>
        <v>C.9.4.a.8</v>
      </c>
      <c r="C124" s="51">
        <f>'Evaluasi Diri S1'!E131</f>
        <v>4</v>
      </c>
    </row>
    <row r="125" spans="1:3" ht="15.75" customHeight="1" x14ac:dyDescent="0.25">
      <c r="B125" s="41" t="str">
        <f>'Evaluasi Diri S1'!B132</f>
        <v>C.9.4.a.9</v>
      </c>
      <c r="C125" s="51">
        <f>'Evaluasi Diri S1'!E132</f>
        <v>3</v>
      </c>
    </row>
    <row r="126" spans="1:3" ht="15.75" customHeight="1" x14ac:dyDescent="0.25">
      <c r="B126" s="41" t="str">
        <f>'Evaluasi Diri S1'!B133</f>
        <v>C.9.4.a.10</v>
      </c>
      <c r="C126" s="51">
        <f>'Evaluasi Diri S1'!E133</f>
        <v>4</v>
      </c>
    </row>
    <row r="127" spans="1:3" ht="15.75" customHeight="1" x14ac:dyDescent="0.25">
      <c r="B127" s="41" t="str">
        <f>'Evaluasi Diri S1'!B134</f>
        <v>C.9.4.a.11</v>
      </c>
      <c r="C127" s="51">
        <f>'Evaluasi Diri S1'!E134</f>
        <v>4</v>
      </c>
    </row>
    <row r="128" spans="1:3" ht="15.75" customHeight="1" x14ac:dyDescent="0.25">
      <c r="B128" s="41" t="str">
        <f>'Evaluasi Diri S1'!B135</f>
        <v>C.9.4.a.12</v>
      </c>
      <c r="C128" s="51">
        <f>'Evaluasi Diri S1'!E135</f>
        <v>4</v>
      </c>
    </row>
    <row r="129" spans="1:3" ht="15.75" customHeight="1" x14ac:dyDescent="0.25">
      <c r="B129" s="41" t="str">
        <f>'Evaluasi Diri S1'!B136</f>
        <v>C.9.4.b.1</v>
      </c>
      <c r="C129" s="51">
        <f>'Evaluasi Diri S1'!E136</f>
        <v>3</v>
      </c>
    </row>
    <row r="130" spans="1:3" ht="15.75" customHeight="1" x14ac:dyDescent="0.25">
      <c r="B130" s="41" t="str">
        <f>'Evaluasi Diri S1'!B137</f>
        <v>C.9.4.b.2</v>
      </c>
      <c r="C130" s="51">
        <f>'Evaluasi Diri S1'!E137</f>
        <v>4</v>
      </c>
    </row>
    <row r="131" spans="1:3" ht="15.75" customHeight="1" x14ac:dyDescent="0.25">
      <c r="B131" s="52" t="s">
        <v>220</v>
      </c>
      <c r="C131" s="51">
        <f>'Evaluasi Diri S1'!E139</f>
        <v>3.5714285714285716</v>
      </c>
    </row>
    <row r="132" spans="1:3" ht="15.75" customHeight="1" x14ac:dyDescent="0.25"/>
    <row r="133" spans="1:3" ht="15.75" customHeight="1" x14ac:dyDescent="0.25">
      <c r="A133" s="57" t="s">
        <v>194</v>
      </c>
    </row>
    <row r="134" spans="1:3" ht="15.75" customHeight="1" x14ac:dyDescent="0.25">
      <c r="B134" s="41" t="str">
        <f>'Evaluasi Diri S1'!B144</f>
        <v>D.1</v>
      </c>
      <c r="C134" s="34">
        <f>'Evaluasi Diri S1'!E144</f>
        <v>3</v>
      </c>
    </row>
    <row r="135" spans="1:3" ht="15.75" customHeight="1" x14ac:dyDescent="0.25">
      <c r="B135" s="41" t="str">
        <f>'Evaluasi Diri S1'!B145</f>
        <v>D.2</v>
      </c>
      <c r="C135" s="34">
        <f>'Evaluasi Diri S1'!E145</f>
        <v>3</v>
      </c>
    </row>
    <row r="136" spans="1:3" ht="15.75" customHeight="1" x14ac:dyDescent="0.25">
      <c r="B136" s="41" t="str">
        <f>'Evaluasi Diri S1'!B146</f>
        <v>D.3</v>
      </c>
      <c r="C136" s="34">
        <f>'Evaluasi Diri S1'!E146</f>
        <v>3.5</v>
      </c>
    </row>
    <row r="137" spans="1:3" ht="15.75" customHeight="1" x14ac:dyDescent="0.25">
      <c r="B137" s="41" t="str">
        <f>'Evaluasi Diri S1'!B147</f>
        <v>D.4</v>
      </c>
      <c r="C137" s="34">
        <f>'Evaluasi Diri S1'!E147</f>
        <v>4</v>
      </c>
    </row>
    <row r="138" spans="1:3" ht="15.75" customHeight="1" x14ac:dyDescent="0.25">
      <c r="B138" s="52" t="s">
        <v>220</v>
      </c>
      <c r="C138" s="56">
        <f>AVERAGE(C134:C137)</f>
        <v>3.375</v>
      </c>
    </row>
    <row r="139" spans="1:3" ht="15.75" customHeight="1" x14ac:dyDescent="0.25"/>
    <row r="140" spans="1:3" ht="15.75" customHeight="1" x14ac:dyDescent="0.25"/>
    <row r="141" spans="1:3" ht="15.75" customHeight="1" x14ac:dyDescent="0.25"/>
    <row r="142" spans="1:3" ht="15.75" customHeight="1" x14ac:dyDescent="0.25"/>
    <row r="143" spans="1:3" ht="15.75" customHeight="1" x14ac:dyDescent="0.25"/>
  </sheetData>
  <mergeCells count="2">
    <mergeCell ref="A4:E4"/>
    <mergeCell ref="A16:E16"/>
  </mergeCells>
  <conditionalFormatting sqref="G5:G18">
    <cfRule type="containsText" dxfId="5" priority="1" operator="containsText" text="cukup">
      <formula>NOT(ISERROR(SEARCH(("cukup"),(G5))))</formula>
    </cfRule>
  </conditionalFormatting>
  <conditionalFormatting sqref="G5:G18">
    <cfRule type="containsText" dxfId="4" priority="2" operator="containsText" text="Sangat Baik">
      <formula>NOT(ISERROR(SEARCH(("Sangat Baik"),(G5))))</formula>
    </cfRule>
  </conditionalFormatting>
  <conditionalFormatting sqref="G5:G18">
    <cfRule type="containsText" dxfId="3" priority="3" operator="containsText" text="Baik">
      <formula>NOT(ISERROR(SEARCH(("Baik"),(G5))))</formula>
    </cfRule>
  </conditionalFormatting>
  <conditionalFormatting sqref="G5:G18">
    <cfRule type="containsText" dxfId="2" priority="4" operator="containsText" text="Kurang">
      <formula>NOT(ISERROR(SEARCH(("Kurang"),(G5))))</formula>
    </cfRule>
  </conditionalFormatting>
  <conditionalFormatting sqref="G5:G18">
    <cfRule type="containsText" dxfId="1" priority="5" operator="containsText" text="Sangat Kurang">
      <formula>NOT(ISERROR(SEARCH(("Sangat Kurang"),(G5))))</formula>
    </cfRule>
  </conditionalFormatting>
  <conditionalFormatting sqref="G5:G18">
    <cfRule type="containsText" dxfId="0" priority="6" operator="containsText" text="Sangat Kurang">
      <formula>NOT(ISERROR(SEARCH(("Sangat Kurang"),(G5))))</formula>
    </cfRule>
  </conditionalFormatting>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8"/>
  <sheetViews>
    <sheetView tabSelected="1" zoomScale="60" zoomScaleNormal="60" workbookViewId="0">
      <selection activeCell="W32" sqref="W32"/>
    </sheetView>
  </sheetViews>
  <sheetFormatPr defaultColWidth="12.625" defaultRowHeight="15" customHeight="1" x14ac:dyDescent="0.25"/>
  <cols>
    <col min="1" max="1" width="24.5" customWidth="1"/>
    <col min="2" max="2" width="13" customWidth="1"/>
    <col min="3" max="3" width="12.875" customWidth="1"/>
    <col min="4" max="14" width="13" customWidth="1"/>
  </cols>
  <sheetData>
    <row r="1" spans="1:3" ht="15.75" customHeight="1" x14ac:dyDescent="0.25">
      <c r="C1" s="51"/>
    </row>
    <row r="2" spans="1:3" ht="15.75" customHeight="1" x14ac:dyDescent="0.25">
      <c r="C2" s="51"/>
    </row>
    <row r="3" spans="1:3" ht="15.75" customHeight="1" x14ac:dyDescent="0.25">
      <c r="A3" t="str">
        <f>'PETA PER KRITERIA'!$A$19</f>
        <v xml:space="preserve">A. Kondisi Eksternal </v>
      </c>
      <c r="B3" t="str">
        <f>'PETA PER KRITERIA'!B20</f>
        <v>A.1</v>
      </c>
      <c r="C3" s="51">
        <f>'PETA PER KRITERIA'!C20</f>
        <v>3</v>
      </c>
    </row>
    <row r="4" spans="1:3" ht="15.75" customHeight="1" x14ac:dyDescent="0.25">
      <c r="A4" t="str">
        <f>'PETA PER KRITERIA'!$A$22</f>
        <v xml:space="preserve">B. Profil Unit Pengelola Program Studi </v>
      </c>
      <c r="B4" t="str">
        <f>'PETA PER KRITERIA'!B23</f>
        <v>B.1</v>
      </c>
      <c r="C4" s="51">
        <f>'PETA PER KRITERIA'!C23</f>
        <v>3</v>
      </c>
    </row>
    <row r="5" spans="1:3" ht="15.75" customHeight="1" x14ac:dyDescent="0.25">
      <c r="A5">
        <f>'PETA PER KRITERIA'!$A$26</f>
        <v>0</v>
      </c>
      <c r="B5" t="str">
        <f>'PETA PER KRITERIA'!B27</f>
        <v>C.1.4.1</v>
      </c>
      <c r="C5" s="51">
        <f>'PETA PER KRITERIA'!C27</f>
        <v>4</v>
      </c>
    </row>
    <row r="6" spans="1:3" ht="15.75" customHeight="1" x14ac:dyDescent="0.25">
      <c r="B6" t="str">
        <f>'PETA PER KRITERIA'!B28</f>
        <v>C.1.4.2</v>
      </c>
      <c r="C6" s="51">
        <f>'PETA PER KRITERIA'!C28</f>
        <v>3</v>
      </c>
    </row>
    <row r="7" spans="1:3" ht="15.75" customHeight="1" x14ac:dyDescent="0.25">
      <c r="B7" t="str">
        <f>'PETA PER KRITERIA'!B29</f>
        <v>C.1.4.3</v>
      </c>
      <c r="C7" s="51">
        <f>'PETA PER KRITERIA'!C29</f>
        <v>4</v>
      </c>
    </row>
    <row r="8" spans="1:3" ht="15.75" customHeight="1" x14ac:dyDescent="0.25">
      <c r="A8" t="str">
        <f>'PETA PER KRITERIA'!$A$34</f>
        <v>C.2. Tata Pamong, Tata Kelola dan Kerjasama</v>
      </c>
      <c r="B8" t="str">
        <f>'PETA PER KRITERIA'!B35</f>
        <v>C.2.4.a.A.</v>
      </c>
      <c r="C8" s="51">
        <f>'PETA PER KRITERIA'!C35</f>
        <v>3</v>
      </c>
    </row>
    <row r="9" spans="1:3" ht="15.75" customHeight="1" x14ac:dyDescent="0.25">
      <c r="B9" t="str">
        <f>'PETA PER KRITERIA'!B36</f>
        <v>C.2.4.a.B.</v>
      </c>
      <c r="C9" s="51">
        <f>'PETA PER KRITERIA'!C36</f>
        <v>4</v>
      </c>
    </row>
    <row r="10" spans="1:3" ht="15.75" customHeight="1" x14ac:dyDescent="0.25">
      <c r="B10" t="str">
        <f>'PETA PER KRITERIA'!B37</f>
        <v>C.2.4.b.A</v>
      </c>
      <c r="C10" s="51">
        <f>'PETA PER KRITERIA'!C37</f>
        <v>3</v>
      </c>
    </row>
    <row r="11" spans="1:3" ht="15.75" customHeight="1" x14ac:dyDescent="0.25">
      <c r="B11" t="str">
        <f>'PETA PER KRITERIA'!B38</f>
        <v>C.2.4.b.B</v>
      </c>
      <c r="C11" s="51">
        <f>'PETA PER KRITERIA'!C38</f>
        <v>4</v>
      </c>
    </row>
    <row r="12" spans="1:3" ht="15.75" customHeight="1" x14ac:dyDescent="0.25">
      <c r="B12" t="str">
        <f>'PETA PER KRITERIA'!B39</f>
        <v xml:space="preserve">C.2.4.c) </v>
      </c>
      <c r="C12" s="51">
        <f>'PETA PER KRITERIA'!C39</f>
        <v>4</v>
      </c>
    </row>
    <row r="13" spans="1:3" ht="15.75" customHeight="1" x14ac:dyDescent="0.25">
      <c r="B13" t="str">
        <f>'PETA PER KRITERIA'!B40</f>
        <v>C.2.4.c.A</v>
      </c>
      <c r="C13" s="51">
        <f>'PETA PER KRITERIA'!C40</f>
        <v>4</v>
      </c>
    </row>
    <row r="14" spans="1:3" ht="15.75" customHeight="1" x14ac:dyDescent="0.25">
      <c r="B14" t="str">
        <f>'PETA PER KRITERIA'!B41</f>
        <v>C.2.4.c.B</v>
      </c>
      <c r="C14" s="51">
        <f>'PETA PER KRITERIA'!C41</f>
        <v>3</v>
      </c>
    </row>
    <row r="15" spans="1:3" ht="15.75" customHeight="1" x14ac:dyDescent="0.25">
      <c r="B15" t="str">
        <f>'PETA PER KRITERIA'!B42</f>
        <v>C.2.5.</v>
      </c>
      <c r="C15" s="51">
        <f>'PETA PER KRITERIA'!C42</f>
        <v>2</v>
      </c>
    </row>
    <row r="16" spans="1:3" ht="15.75" customHeight="1" x14ac:dyDescent="0.25">
      <c r="B16" t="str">
        <f>'PETA PER KRITERIA'!B43</f>
        <v>C.2.6.</v>
      </c>
      <c r="C16" s="51">
        <f>'PETA PER KRITERIA'!C43</f>
        <v>4</v>
      </c>
    </row>
    <row r="17" spans="1:3" ht="15.75" customHeight="1" x14ac:dyDescent="0.25">
      <c r="B17" t="str">
        <f>'PETA PER KRITERIA'!B44</f>
        <v>C.2.7.</v>
      </c>
      <c r="C17" s="51">
        <f>'PETA PER KRITERIA'!C44</f>
        <v>2</v>
      </c>
    </row>
    <row r="18" spans="1:3" ht="15.75" customHeight="1" x14ac:dyDescent="0.25">
      <c r="B18" t="str">
        <f>'PETA PER KRITERIA'!B45</f>
        <v>C.2.8.</v>
      </c>
      <c r="C18" s="51">
        <f>'PETA PER KRITERIA'!C45</f>
        <v>4</v>
      </c>
    </row>
    <row r="19" spans="1:3" ht="15.75" customHeight="1" x14ac:dyDescent="0.25">
      <c r="A19" s="41" t="str">
        <f>'Evaluasi Diri S1'!$A$40</f>
        <v>C.3. Mahasiswa</v>
      </c>
      <c r="B19" t="str">
        <f>'PETA PER KRITERIA'!B49</f>
        <v>C.3.4.a.A</v>
      </c>
      <c r="C19" s="51">
        <f>'PETA PER KRITERIA'!C49</f>
        <v>3</v>
      </c>
    </row>
    <row r="20" spans="1:3" ht="15.75" customHeight="1" x14ac:dyDescent="0.25">
      <c r="B20" t="str">
        <f>'PETA PER KRITERIA'!B50</f>
        <v>C.3.4.a.B</v>
      </c>
      <c r="C20" s="51">
        <f>'PETA PER KRITERIA'!C50</f>
        <v>3</v>
      </c>
    </row>
    <row r="21" spans="1:3" ht="15.75" customHeight="1" x14ac:dyDescent="0.25">
      <c r="B21" t="str">
        <f>'PETA PER KRITERIA'!B51</f>
        <v>C.3.4.b.</v>
      </c>
      <c r="C21" s="51">
        <f>'PETA PER KRITERIA'!C51</f>
        <v>2</v>
      </c>
    </row>
    <row r="22" spans="1:3" ht="15.75" customHeight="1" x14ac:dyDescent="0.25">
      <c r="B22" t="str">
        <f>'PETA PER KRITERIA'!B52</f>
        <v>C.3.4.c.A</v>
      </c>
      <c r="C22" s="51">
        <f>'PETA PER KRITERIA'!C52</f>
        <v>4</v>
      </c>
    </row>
    <row r="23" spans="1:3" ht="15.75" customHeight="1" x14ac:dyDescent="0.25">
      <c r="B23" t="str">
        <f>'PETA PER KRITERIA'!B53</f>
        <v>C.3.4.c.B</v>
      </c>
      <c r="C23" s="51">
        <f>'PETA PER KRITERIA'!C53</f>
        <v>4</v>
      </c>
    </row>
    <row r="24" spans="1:3" ht="15.75" customHeight="1" x14ac:dyDescent="0.25">
      <c r="A24" t="str">
        <f>'PETA PER KRITERIA'!$A$56</f>
        <v xml:space="preserve">C.4. Sumber Daya Manusia </v>
      </c>
      <c r="B24" t="str">
        <f>'PETA PER KRITERIA'!B57</f>
        <v>C.4.4.a.1</v>
      </c>
      <c r="C24" s="51">
        <f>'PETA PER KRITERIA'!C57</f>
        <v>2</v>
      </c>
    </row>
    <row r="25" spans="1:3" ht="15.75" customHeight="1" x14ac:dyDescent="0.25">
      <c r="B25" t="str">
        <f>'PETA PER KRITERIA'!B58</f>
        <v>C.4.4.a.2</v>
      </c>
      <c r="C25" s="51">
        <f>'PETA PER KRITERIA'!C58</f>
        <v>4</v>
      </c>
    </row>
    <row r="26" spans="1:3" ht="15.75" customHeight="1" x14ac:dyDescent="0.25">
      <c r="B26" t="str">
        <f>'PETA PER KRITERIA'!B59</f>
        <v>C.4.4.a.4.</v>
      </c>
      <c r="C26" s="51">
        <f>'PETA PER KRITERIA'!C59</f>
        <v>4</v>
      </c>
    </row>
    <row r="27" spans="1:3" ht="15.75" customHeight="1" x14ac:dyDescent="0.25">
      <c r="B27" t="str">
        <f>'PETA PER KRITERIA'!B60</f>
        <v>C.4.4.a.5</v>
      </c>
      <c r="C27" s="51">
        <f>'PETA PER KRITERIA'!C60</f>
        <v>4</v>
      </c>
    </row>
    <row r="28" spans="1:3" ht="15.75" customHeight="1" x14ac:dyDescent="0.25">
      <c r="B28" t="str">
        <f>'PETA PER KRITERIA'!B61</f>
        <v>C.4.4.a.6</v>
      </c>
      <c r="C28" s="51">
        <f>'PETA PER KRITERIA'!C61</f>
        <v>3</v>
      </c>
    </row>
    <row r="29" spans="1:3" ht="15.75" customHeight="1" x14ac:dyDescent="0.25">
      <c r="B29" t="str">
        <f>'PETA PER KRITERIA'!B62</f>
        <v>C.4.4.a.7</v>
      </c>
      <c r="C29" s="51">
        <f>'PETA PER KRITERIA'!C62</f>
        <v>4</v>
      </c>
    </row>
    <row r="30" spans="1:3" ht="15.75" customHeight="1" x14ac:dyDescent="0.25">
      <c r="B30" t="str">
        <f>'PETA PER KRITERIA'!B63</f>
        <v>C.4.4.a.8</v>
      </c>
      <c r="C30" s="51">
        <f>'PETA PER KRITERIA'!C63</f>
        <v>4</v>
      </c>
    </row>
    <row r="31" spans="1:3" ht="15.75" customHeight="1" x14ac:dyDescent="0.25">
      <c r="B31" t="str">
        <f>'PETA PER KRITERIA'!B64</f>
        <v>C.4.4.b.</v>
      </c>
      <c r="C31" s="51">
        <f>'PETA PER KRITERIA'!C64</f>
        <v>4</v>
      </c>
    </row>
    <row r="32" spans="1:3" ht="15.75" customHeight="1" x14ac:dyDescent="0.25">
      <c r="B32" t="str">
        <f>'PETA PER KRITERIA'!B65</f>
        <v>C.4.4.b.2</v>
      </c>
      <c r="C32" s="51">
        <f>'PETA PER KRITERIA'!C65</f>
        <v>2</v>
      </c>
    </row>
    <row r="33" spans="1:3" ht="15.75" customHeight="1" x14ac:dyDescent="0.25">
      <c r="B33" t="str">
        <f>'PETA PER KRITERIA'!B66</f>
        <v>C.4.4.b.3</v>
      </c>
      <c r="C33" s="51">
        <f>'PETA PER KRITERIA'!C66</f>
        <v>4</v>
      </c>
    </row>
    <row r="34" spans="1:3" ht="15.75" customHeight="1" x14ac:dyDescent="0.25">
      <c r="B34" t="str">
        <f>'PETA PER KRITERIA'!B67</f>
        <v>C.4.4.b.4</v>
      </c>
      <c r="C34" s="51">
        <f>'PETA PER KRITERIA'!C67</f>
        <v>4</v>
      </c>
    </row>
    <row r="35" spans="1:3" ht="15.75" customHeight="1" x14ac:dyDescent="0.25">
      <c r="B35" t="str">
        <f>'PETA PER KRITERIA'!B68</f>
        <v>C.4.4.b.5</v>
      </c>
      <c r="C35" s="51">
        <f>'PETA PER KRITERIA'!C68</f>
        <v>3</v>
      </c>
    </row>
    <row r="36" spans="1:3" ht="15.75" customHeight="1" x14ac:dyDescent="0.25">
      <c r="B36" t="str">
        <f>'PETA PER KRITERIA'!B69</f>
        <v>C.4.4.b.6</v>
      </c>
      <c r="C36" s="51">
        <f>'PETA PER KRITERIA'!C69</f>
        <v>4</v>
      </c>
    </row>
    <row r="37" spans="1:3" ht="15.75" customHeight="1" x14ac:dyDescent="0.25">
      <c r="B37" t="str">
        <f>'PETA PER KRITERIA'!B70</f>
        <v>C.4.4.c</v>
      </c>
      <c r="C37" s="51">
        <f>'PETA PER KRITERIA'!C70</f>
        <v>4</v>
      </c>
    </row>
    <row r="38" spans="1:3" ht="15.75" customHeight="1" x14ac:dyDescent="0.25">
      <c r="B38" t="str">
        <f>'PETA PER KRITERIA'!B71</f>
        <v>C.4.4.d.A</v>
      </c>
      <c r="C38" s="51">
        <f>'PETA PER KRITERIA'!C71</f>
        <v>3</v>
      </c>
    </row>
    <row r="39" spans="1:3" ht="15.75" customHeight="1" x14ac:dyDescent="0.25">
      <c r="B39" t="str">
        <f>'PETA PER KRITERIA'!B72</f>
        <v>C.4.4.d.B</v>
      </c>
      <c r="C39" s="51">
        <f>'PETA PER KRITERIA'!C72</f>
        <v>4</v>
      </c>
    </row>
    <row r="40" spans="1:3" ht="15.75" customHeight="1" x14ac:dyDescent="0.25">
      <c r="A40" t="str">
        <f>'PETA PER KRITERIA'!$A$75</f>
        <v>C.5. Keuangan, Sarana dan Prasarana</v>
      </c>
      <c r="B40" t="str">
        <f>'PETA PER KRITERIA'!B76</f>
        <v>C.5.4.a.1</v>
      </c>
      <c r="C40" s="51">
        <f>'PETA PER KRITERIA'!C76</f>
        <v>4</v>
      </c>
    </row>
    <row r="41" spans="1:3" ht="15.75" customHeight="1" x14ac:dyDescent="0.25">
      <c r="B41" t="str">
        <f>'PETA PER KRITERIA'!B77</f>
        <v>C.5.4.a.2</v>
      </c>
      <c r="C41" s="51">
        <f>'PETA PER KRITERIA'!C77</f>
        <v>4</v>
      </c>
    </row>
    <row r="42" spans="1:3" ht="15.75" customHeight="1" x14ac:dyDescent="0.25">
      <c r="B42" t="str">
        <f>'PETA PER KRITERIA'!B78</f>
        <v>C.5.4.a.3</v>
      </c>
      <c r="C42" s="51">
        <f>'PETA PER KRITERIA'!C78</f>
        <v>4</v>
      </c>
    </row>
    <row r="43" spans="1:3" ht="15.75" customHeight="1" x14ac:dyDescent="0.25">
      <c r="B43" t="str">
        <f>'PETA PER KRITERIA'!B79</f>
        <v>C.5.4.a.4</v>
      </c>
      <c r="C43" s="51">
        <f>'PETA PER KRITERIA'!C79</f>
        <v>3</v>
      </c>
    </row>
    <row r="44" spans="1:3" ht="15.75" customHeight="1" x14ac:dyDescent="0.25">
      <c r="B44" t="str">
        <f>'PETA PER KRITERIA'!B80</f>
        <v>C.5.4.a.5</v>
      </c>
      <c r="C44" s="51">
        <f>'PETA PER KRITERIA'!C80</f>
        <v>4</v>
      </c>
    </row>
    <row r="45" spans="1:3" ht="15.75" customHeight="1" x14ac:dyDescent="0.25">
      <c r="B45" t="str">
        <f>'PETA PER KRITERIA'!B81</f>
        <v>C.5.4.b.</v>
      </c>
      <c r="C45" s="51">
        <f>'PETA PER KRITERIA'!C81</f>
        <v>2</v>
      </c>
    </row>
    <row r="46" spans="1:3" ht="15.75" customHeight="1" x14ac:dyDescent="0.25">
      <c r="A46" t="str">
        <f>'PETA PER KRITERIA'!$A$84</f>
        <v xml:space="preserve">C.6. Pendidikan </v>
      </c>
      <c r="B46" t="str">
        <f>'PETA PER KRITERIA'!B85</f>
        <v>C.6.4.a.A</v>
      </c>
      <c r="C46" s="51">
        <f>'PETA PER KRITERIA'!C85</f>
        <v>2</v>
      </c>
    </row>
    <row r="47" spans="1:3" ht="15.75" customHeight="1" x14ac:dyDescent="0.25">
      <c r="B47" t="str">
        <f>'PETA PER KRITERIA'!B86</f>
        <v>C.6.4.a.B</v>
      </c>
      <c r="C47" s="51">
        <f>'PETA PER KRITERIA'!C86</f>
        <v>3</v>
      </c>
    </row>
    <row r="48" spans="1:3" ht="15.75" customHeight="1" x14ac:dyDescent="0.25">
      <c r="B48" t="str">
        <f>'PETA PER KRITERIA'!B87</f>
        <v>C.6.4.a.C</v>
      </c>
      <c r="C48" s="51">
        <f>'PETA PER KRITERIA'!C87</f>
        <v>4</v>
      </c>
    </row>
    <row r="49" spans="2:3" ht="15.75" customHeight="1" x14ac:dyDescent="0.25">
      <c r="B49" t="str">
        <f>'PETA PER KRITERIA'!B88</f>
        <v>C.6.4.b.</v>
      </c>
      <c r="C49" s="51">
        <f>'PETA PER KRITERIA'!C88</f>
        <v>4</v>
      </c>
    </row>
    <row r="50" spans="2:3" ht="15.75" customHeight="1" x14ac:dyDescent="0.25">
      <c r="B50" t="str">
        <f>'PETA PER KRITERIA'!B89</f>
        <v>C.6.4.c.A</v>
      </c>
      <c r="C50" s="51">
        <f>'PETA PER KRITERIA'!C89</f>
        <v>4</v>
      </c>
    </row>
    <row r="51" spans="2:3" ht="15.75" customHeight="1" x14ac:dyDescent="0.25">
      <c r="B51" t="str">
        <f>'PETA PER KRITERIA'!B90</f>
        <v>C.6.4.c.B</v>
      </c>
      <c r="C51" s="51">
        <f>'PETA PER KRITERIA'!C90</f>
        <v>4</v>
      </c>
    </row>
    <row r="52" spans="2:3" ht="15.75" customHeight="1" x14ac:dyDescent="0.25">
      <c r="B52" t="str">
        <f>'PETA PER KRITERIA'!B91</f>
        <v>C.6.4.d.A</v>
      </c>
      <c r="C52" s="51">
        <f>'PETA PER KRITERIA'!C91</f>
        <v>4</v>
      </c>
    </row>
    <row r="53" spans="2:3" ht="15.75" customHeight="1" x14ac:dyDescent="0.25">
      <c r="B53" t="str">
        <f>'PETA PER KRITERIA'!B92</f>
        <v>C.6.4.d.B</v>
      </c>
      <c r="C53" s="51">
        <f>'PETA PER KRITERIA'!C92</f>
        <v>4</v>
      </c>
    </row>
    <row r="54" spans="2:3" ht="15.75" customHeight="1" x14ac:dyDescent="0.25">
      <c r="B54" t="str">
        <f>'PETA PER KRITERIA'!B93</f>
        <v>C.6.4.d.D</v>
      </c>
      <c r="C54" s="51">
        <f>'PETA PER KRITERIA'!C93</f>
        <v>3</v>
      </c>
    </row>
    <row r="55" spans="2:3" ht="15.75" customHeight="1" x14ac:dyDescent="0.25">
      <c r="B55" t="str">
        <f>'PETA PER KRITERIA'!B94</f>
        <v>C.6.4.d.E</v>
      </c>
      <c r="C55" s="51">
        <f>'PETA PER KRITERIA'!C94</f>
        <v>4</v>
      </c>
    </row>
    <row r="56" spans="2:3" ht="15.75" customHeight="1" x14ac:dyDescent="0.25">
      <c r="B56" t="str">
        <f>'PETA PER KRITERIA'!B95</f>
        <v>C.6.4.d.F</v>
      </c>
      <c r="C56" s="51">
        <f>'PETA PER KRITERIA'!C95</f>
        <v>3.5</v>
      </c>
    </row>
    <row r="57" spans="2:3" ht="15.75" customHeight="1" x14ac:dyDescent="0.25">
      <c r="B57" t="str">
        <f>'PETA PER KRITERIA'!B96</f>
        <v>C.6.4.e.</v>
      </c>
      <c r="C57" s="51">
        <f>'PETA PER KRITERIA'!C96</f>
        <v>4</v>
      </c>
    </row>
    <row r="58" spans="2:3" ht="15.75" customHeight="1" x14ac:dyDescent="0.25">
      <c r="B58" t="str">
        <f>'PETA PER KRITERIA'!B97</f>
        <v>C.6.4.f.A</v>
      </c>
      <c r="C58" s="51">
        <f>'PETA PER KRITERIA'!C97</f>
        <v>4</v>
      </c>
    </row>
    <row r="59" spans="2:3" ht="15.75" customHeight="1" x14ac:dyDescent="0.25">
      <c r="B59" t="str">
        <f>'PETA PER KRITERIA'!B98</f>
        <v>C.6.4.f.B</v>
      </c>
      <c r="C59" s="51">
        <f>'PETA PER KRITERIA'!C98</f>
        <v>4</v>
      </c>
    </row>
    <row r="60" spans="2:3" ht="15.75" customHeight="1" x14ac:dyDescent="0.25">
      <c r="B60" t="str">
        <f>'PETA PER KRITERIA'!B99</f>
        <v>C.6.4.f.C</v>
      </c>
      <c r="C60" s="51">
        <f>'PETA PER KRITERIA'!C99</f>
        <v>4</v>
      </c>
    </row>
    <row r="61" spans="2:3" ht="15.75" customHeight="1" x14ac:dyDescent="0.25">
      <c r="B61" t="str">
        <f>'PETA PER KRITERIA'!B100</f>
        <v>C.6.4.g</v>
      </c>
      <c r="C61" s="51">
        <f>'PETA PER KRITERIA'!C100</f>
        <v>4</v>
      </c>
    </row>
    <row r="62" spans="2:3" ht="15.75" customHeight="1" x14ac:dyDescent="0.25">
      <c r="B62" t="str">
        <f>'PETA PER KRITERIA'!B101</f>
        <v>C.6.4.h</v>
      </c>
      <c r="C62" s="51">
        <f>'PETA PER KRITERIA'!C101</f>
        <v>4</v>
      </c>
    </row>
    <row r="63" spans="2:3" ht="15.75" customHeight="1" x14ac:dyDescent="0.25">
      <c r="B63" t="str">
        <f>'PETA PER KRITERIA'!B102</f>
        <v>C.6.4.i.A</v>
      </c>
      <c r="C63" s="51">
        <f>'PETA PER KRITERIA'!C102</f>
        <v>4</v>
      </c>
    </row>
    <row r="64" spans="2:3" ht="15.75" customHeight="1" x14ac:dyDescent="0.25">
      <c r="B64" t="str">
        <f>'PETA PER KRITERIA'!B103</f>
        <v>C.6.4.i.B</v>
      </c>
      <c r="C64" s="51">
        <f>'PETA PER KRITERIA'!C103</f>
        <v>4</v>
      </c>
    </row>
    <row r="65" spans="1:3" ht="15.75" customHeight="1" x14ac:dyDescent="0.25">
      <c r="A65" t="str">
        <f>'PETA PER KRITERIA'!$A$106</f>
        <v>C.7. Penelitian</v>
      </c>
      <c r="B65" t="str">
        <f>'PETA PER KRITERIA'!B107</f>
        <v>C.7.4.a</v>
      </c>
      <c r="C65" s="51">
        <f>'PETA PER KRITERIA'!C107</f>
        <v>3.5</v>
      </c>
    </row>
    <row r="66" spans="1:3" ht="15.75" customHeight="1" x14ac:dyDescent="0.25">
      <c r="A66" t="str">
        <f>'PETA PER KRITERIA'!$A$111</f>
        <v>C.8 Pengabdian Kepada Masyarakat</v>
      </c>
      <c r="B66" t="str">
        <f>'PETA PER KRITERIA'!B112</f>
        <v>C.8.4.a.</v>
      </c>
      <c r="C66" s="51">
        <f>'PETA PER KRITERIA'!C112</f>
        <v>4</v>
      </c>
    </row>
    <row r="67" spans="1:3" ht="15.75" customHeight="1" x14ac:dyDescent="0.25">
      <c r="B67" t="str">
        <f>'PETA PER KRITERIA'!B113</f>
        <v>C.8.4.b.</v>
      </c>
      <c r="C67" s="51">
        <f>'PETA PER KRITERIA'!C113</f>
        <v>3</v>
      </c>
    </row>
    <row r="68" spans="1:3" ht="15.75" customHeight="1" x14ac:dyDescent="0.25">
      <c r="A68" t="str">
        <f>'PETA PER KRITERIA'!$A$116</f>
        <v>C.9. Luaran dan Capaian Tridharma</v>
      </c>
      <c r="B68" t="str">
        <f>'PETA PER KRITERIA'!B117</f>
        <v>C.9.4.a.1</v>
      </c>
      <c r="C68" s="51">
        <f>'PETA PER KRITERIA'!C117</f>
        <v>4</v>
      </c>
    </row>
    <row r="69" spans="1:3" ht="15.75" customHeight="1" x14ac:dyDescent="0.25">
      <c r="B69" t="str">
        <f>'PETA PER KRITERIA'!B118</f>
        <v>C.9.4.a.2</v>
      </c>
      <c r="C69" s="51">
        <f>'PETA PER KRITERIA'!C118</f>
        <v>4</v>
      </c>
    </row>
    <row r="70" spans="1:3" ht="15.75" customHeight="1" x14ac:dyDescent="0.25">
      <c r="B70" t="str">
        <f>'PETA PER KRITERIA'!B119</f>
        <v>C.9.4.a.3</v>
      </c>
      <c r="C70" s="51">
        <f>'PETA PER KRITERIA'!C119</f>
        <v>3.5</v>
      </c>
    </row>
    <row r="71" spans="1:3" ht="15.75" customHeight="1" x14ac:dyDescent="0.25">
      <c r="B71" t="str">
        <f>'PETA PER KRITERIA'!B120</f>
        <v>C.9.4.a.4</v>
      </c>
      <c r="C71" s="51">
        <f>'PETA PER KRITERIA'!C120</f>
        <v>2</v>
      </c>
    </row>
    <row r="72" spans="1:3" ht="15.75" customHeight="1" x14ac:dyDescent="0.25">
      <c r="B72" t="str">
        <f>'PETA PER KRITERIA'!B121</f>
        <v>C.9.4.a.5</v>
      </c>
      <c r="C72" s="51">
        <f>'PETA PER KRITERIA'!C121</f>
        <v>3</v>
      </c>
    </row>
    <row r="73" spans="1:3" ht="15.75" customHeight="1" x14ac:dyDescent="0.25">
      <c r="B73" t="str">
        <f>'PETA PER KRITERIA'!B122</f>
        <v>C.9.4.a.6</v>
      </c>
      <c r="C73" s="51">
        <f>'PETA PER KRITERIA'!C122</f>
        <v>3.5</v>
      </c>
    </row>
    <row r="74" spans="1:3" ht="15.75" customHeight="1" x14ac:dyDescent="0.25">
      <c r="B74" t="str">
        <f>'PETA PER KRITERIA'!B123</f>
        <v>C.9.4.a.7</v>
      </c>
      <c r="C74" s="51">
        <f>'PETA PER KRITERIA'!C123</f>
        <v>4</v>
      </c>
    </row>
    <row r="75" spans="1:3" ht="15.75" customHeight="1" x14ac:dyDescent="0.25">
      <c r="B75" t="str">
        <f>'PETA PER KRITERIA'!B124</f>
        <v>C.9.4.a.8</v>
      </c>
      <c r="C75" s="51">
        <f>'PETA PER KRITERIA'!C124</f>
        <v>4</v>
      </c>
    </row>
    <row r="76" spans="1:3" ht="15.75" customHeight="1" x14ac:dyDescent="0.25">
      <c r="B76" t="str">
        <f>'PETA PER KRITERIA'!B125</f>
        <v>C.9.4.a.9</v>
      </c>
      <c r="C76" s="51">
        <f>'PETA PER KRITERIA'!C125</f>
        <v>3</v>
      </c>
    </row>
    <row r="77" spans="1:3" ht="15.75" customHeight="1" x14ac:dyDescent="0.25">
      <c r="B77" t="str">
        <f>'PETA PER KRITERIA'!B126</f>
        <v>C.9.4.a.10</v>
      </c>
      <c r="C77" s="51">
        <f>'PETA PER KRITERIA'!C126</f>
        <v>4</v>
      </c>
    </row>
    <row r="78" spans="1:3" ht="15.75" customHeight="1" x14ac:dyDescent="0.25">
      <c r="B78" t="str">
        <f>'PETA PER KRITERIA'!B127</f>
        <v>C.9.4.a.11</v>
      </c>
      <c r="C78" s="51">
        <f>'PETA PER KRITERIA'!C127</f>
        <v>4</v>
      </c>
    </row>
    <row r="79" spans="1:3" ht="15.75" customHeight="1" x14ac:dyDescent="0.25">
      <c r="B79" t="str">
        <f>'PETA PER KRITERIA'!B128</f>
        <v>C.9.4.a.12</v>
      </c>
      <c r="C79" s="51">
        <f>'PETA PER KRITERIA'!C128</f>
        <v>4</v>
      </c>
    </row>
    <row r="80" spans="1:3" ht="15.75" customHeight="1" x14ac:dyDescent="0.25">
      <c r="B80" t="str">
        <f>'PETA PER KRITERIA'!B129</f>
        <v>C.9.4.b.1</v>
      </c>
      <c r="C80" s="51">
        <f>'PETA PER KRITERIA'!C129</f>
        <v>3</v>
      </c>
    </row>
    <row r="81" spans="1:3" ht="15.75" customHeight="1" x14ac:dyDescent="0.25">
      <c r="A81" t="str">
        <f>'PETA PER KRITERIA'!$A$133</f>
        <v>D. Analisis dan Penetapan Program Pengembangan</v>
      </c>
      <c r="B81" t="str">
        <f>'PETA PER KRITERIA'!B134</f>
        <v>D.1</v>
      </c>
      <c r="C81" s="51">
        <f>'PETA PER KRITERIA'!C134</f>
        <v>3</v>
      </c>
    </row>
    <row r="82" spans="1:3" ht="15.75" customHeight="1" x14ac:dyDescent="0.25">
      <c r="B82" t="str">
        <f>'PETA PER KRITERIA'!B135</f>
        <v>D.2</v>
      </c>
      <c r="C82" s="51">
        <f>'PETA PER KRITERIA'!C135</f>
        <v>3</v>
      </c>
    </row>
    <row r="83" spans="1:3" ht="15.75" customHeight="1" x14ac:dyDescent="0.25">
      <c r="B83" t="str">
        <f>'PETA PER KRITERIA'!B136</f>
        <v>D.3</v>
      </c>
      <c r="C83" s="51">
        <f>'PETA PER KRITERIA'!C136</f>
        <v>3.5</v>
      </c>
    </row>
    <row r="84" spans="1:3" ht="15.75" customHeight="1" x14ac:dyDescent="0.25">
      <c r="B84" t="str">
        <f>'PETA PER KRITERIA'!B137</f>
        <v>D.4</v>
      </c>
      <c r="C84" s="51">
        <f>'PETA PER KRITERIA'!C137</f>
        <v>4</v>
      </c>
    </row>
    <row r="85" spans="1:3" ht="15.75" customHeight="1" x14ac:dyDescent="0.25">
      <c r="B85" t="s">
        <v>27</v>
      </c>
      <c r="C85" s="51">
        <f>SUM(C3:C84)</f>
        <v>289.5</v>
      </c>
    </row>
    <row r="86" spans="1:3" ht="15.75" customHeight="1" x14ac:dyDescent="0.25">
      <c r="C86" s="51"/>
    </row>
    <row r="87" spans="1:3" ht="15.75" customHeight="1" x14ac:dyDescent="0.25">
      <c r="C87" s="51"/>
    </row>
    <row r="88" spans="1:3" ht="15.75" customHeight="1" x14ac:dyDescent="0.25">
      <c r="C88" s="51"/>
    </row>
    <row r="89" spans="1:3" ht="15.75" customHeight="1" x14ac:dyDescent="0.25">
      <c r="C89" s="51"/>
    </row>
    <row r="90" spans="1:3" ht="15.75" customHeight="1" x14ac:dyDescent="0.25">
      <c r="C90" s="51"/>
    </row>
    <row r="91" spans="1:3" ht="15.75" customHeight="1" x14ac:dyDescent="0.25">
      <c r="C91" s="51"/>
    </row>
    <row r="92" spans="1:3" ht="15.75" customHeight="1" x14ac:dyDescent="0.25">
      <c r="C92" s="51"/>
    </row>
    <row r="93" spans="1:3" ht="15.75" customHeight="1" x14ac:dyDescent="0.25">
      <c r="C93" s="51"/>
    </row>
    <row r="94" spans="1:3" ht="15.75" customHeight="1" x14ac:dyDescent="0.25">
      <c r="C94" s="51"/>
    </row>
    <row r="95" spans="1:3" ht="15.75" customHeight="1" x14ac:dyDescent="0.25">
      <c r="C95" s="51"/>
    </row>
    <row r="96" spans="1:3" ht="15.75" customHeight="1" x14ac:dyDescent="0.25">
      <c r="C96" s="51"/>
    </row>
    <row r="97" spans="3:3" ht="15.75" customHeight="1" x14ac:dyDescent="0.25">
      <c r="C97" s="51"/>
    </row>
    <row r="98" spans="3:3" ht="15.75" customHeight="1" x14ac:dyDescent="0.25">
      <c r="C98" s="51"/>
    </row>
  </sheetData>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Evaluasi Diri S1</vt:lpstr>
      <vt:lpstr>PETA PER KRITERIA</vt:lpstr>
      <vt:lpstr>PETA CAPAIAN MUTU</vt:lpstr>
    </vt:vector>
  </TitlesOfParts>
  <Manager/>
  <Company>IPB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Evaluasi Diri D3</dc:title>
  <dc:subject/>
  <dc:creator>Yudi Chadirin</dc:creator>
  <cp:keywords/>
  <dc:description/>
  <cp:lastModifiedBy>safiy</cp:lastModifiedBy>
  <dcterms:created xsi:type="dcterms:W3CDTF">2020-02-17T06:49:32Z</dcterms:created>
  <dcterms:modified xsi:type="dcterms:W3CDTF">2023-09-09T05:14:30Z</dcterms:modified>
  <cp:category/>
</cp:coreProperties>
</file>